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adame Mortreux\Downloads\"/>
    </mc:Choice>
  </mc:AlternateContent>
  <xr:revisionPtr revIDLastSave="0" documentId="12_ncr:400001_{7EC1EA37-CA14-4CA2-AF0C-A1286856568D}" xr6:coauthVersionLast="28" xr6:coauthVersionMax="28" xr10:uidLastSave="{00000000-0000-0000-0000-000000000000}"/>
  <bookViews>
    <workbookView xWindow="0" yWindow="0" windowWidth="20490" windowHeight="7530" activeTab="1" xr2:uid="{00000000-000D-0000-FFFF-FFFF00000000}"/>
  </bookViews>
  <sheets>
    <sheet name="TIRAGE" sheetId="4" r:id="rId1"/>
    <sheet name="POULES" sheetId="16" r:id="rId2"/>
    <sheet name="TABLEAU FINAL" sheetId="15" r:id="rId3"/>
    <sheet name="BREAK" sheetId="18" r:id="rId4"/>
    <sheet name="TIMING" sheetId="19" r:id="rId5"/>
  </sheets>
  <externalReferences>
    <externalReference r:id="rId6"/>
  </externalReferences>
  <definedNames>
    <definedName name="_xlnm._FilterDatabase" localSheetId="1" hidden="1">POULES!$C$4:$M$4</definedName>
    <definedName name="B">TIRAGE!$O$12:$O$16</definedName>
    <definedName name="Poules">OFFSET([1]Listes!$A$2,,,COUNTA([1]Listes!$A$1:$A$65536)-1)</definedName>
    <definedName name="_xlnm.Print_Area" localSheetId="1">POULES!$A$1:$P$56</definedName>
    <definedName name="_xlnm.Print_Area" localSheetId="2">'TABLEAU FINAL'!$A$7:$AX$42</definedName>
    <definedName name="_xlnm.Print_Area" localSheetId="0">TIRAGE!$N$2:$R$27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2" i="4" l="1"/>
  <c r="D22" i="4"/>
  <c r="E10" i="4"/>
  <c r="D10" i="4"/>
  <c r="C35" i="16"/>
  <c r="F32" i="16"/>
  <c r="D21" i="4"/>
  <c r="C34" i="16"/>
  <c r="E32" i="16"/>
  <c r="D33" i="4"/>
  <c r="C55" i="16"/>
  <c r="D34" i="4"/>
  <c r="C56" i="16"/>
  <c r="D32" i="4"/>
  <c r="D53" i="16"/>
  <c r="D28" i="4"/>
  <c r="D46" i="16"/>
  <c r="C47" i="16"/>
  <c r="D24" i="4"/>
  <c r="D39" i="16"/>
  <c r="D20" i="4"/>
  <c r="D32" i="16"/>
  <c r="D8" i="4"/>
  <c r="D11" i="16"/>
  <c r="D12" i="4"/>
  <c r="D18" i="16"/>
  <c r="D16" i="4"/>
  <c r="D25" i="16"/>
  <c r="D4" i="4"/>
  <c r="D4" i="16"/>
  <c r="C14" i="16"/>
  <c r="F11" i="16"/>
  <c r="D9" i="4"/>
  <c r="C13" i="16"/>
  <c r="E11" i="16"/>
  <c r="D6" i="4"/>
  <c r="C7" i="16"/>
  <c r="F4" i="16"/>
  <c r="D5" i="4"/>
  <c r="C6" i="16"/>
  <c r="E4" i="16"/>
  <c r="C5" i="16"/>
  <c r="C54" i="16"/>
  <c r="D29" i="4"/>
  <c r="C48" i="16"/>
  <c r="D30" i="4"/>
  <c r="C49" i="16"/>
  <c r="D25" i="4"/>
  <c r="C41" i="16"/>
  <c r="D26" i="4"/>
  <c r="C42" i="16"/>
  <c r="C40" i="16"/>
  <c r="C33" i="16"/>
  <c r="C12" i="16"/>
  <c r="D14" i="4"/>
  <c r="C21" i="16"/>
  <c r="F18" i="16"/>
  <c r="D13" i="4"/>
  <c r="C20" i="16"/>
  <c r="E18" i="16"/>
  <c r="D18" i="4"/>
  <c r="C28" i="16"/>
  <c r="F25" i="16"/>
  <c r="D17" i="4"/>
  <c r="C27" i="16"/>
  <c r="E25" i="16"/>
  <c r="E4" i="4"/>
  <c r="E5" i="4"/>
  <c r="E6" i="4"/>
  <c r="E8" i="4"/>
  <c r="E9" i="4"/>
  <c r="E12" i="4"/>
  <c r="E13" i="4"/>
  <c r="E14" i="4"/>
  <c r="E16" i="4"/>
  <c r="E17" i="4"/>
  <c r="E18" i="4"/>
  <c r="E20" i="4"/>
  <c r="E21" i="4"/>
  <c r="E24" i="4"/>
  <c r="E25" i="4"/>
  <c r="E26" i="4"/>
  <c r="E28" i="4"/>
  <c r="E29" i="4"/>
  <c r="E30" i="4"/>
  <c r="E32" i="4"/>
  <c r="E33" i="4"/>
  <c r="E34" i="4"/>
  <c r="J7" i="16"/>
  <c r="K7" i="16"/>
  <c r="L7" i="16"/>
  <c r="H7" i="16"/>
  <c r="M7" i="16"/>
  <c r="J54" i="16"/>
  <c r="K54" i="16"/>
  <c r="L54" i="16"/>
  <c r="H54" i="16"/>
  <c r="M54" i="16"/>
  <c r="J26" i="16"/>
  <c r="K26" i="16"/>
  <c r="L26" i="16"/>
  <c r="H26" i="16"/>
  <c r="M26" i="16"/>
  <c r="K27" i="16"/>
  <c r="J27" i="16"/>
  <c r="L27" i="16"/>
  <c r="H27" i="16"/>
  <c r="M27" i="16"/>
  <c r="K28" i="16"/>
  <c r="J28" i="16"/>
  <c r="L28" i="16"/>
  <c r="H28" i="16"/>
  <c r="M28" i="16"/>
  <c r="B54" i="16"/>
  <c r="E53" i="16"/>
  <c r="K55" i="16"/>
  <c r="J55" i="16"/>
  <c r="L55" i="16"/>
  <c r="H55" i="16"/>
  <c r="M55" i="16"/>
  <c r="B55" i="16"/>
  <c r="J56" i="16"/>
  <c r="K56" i="16"/>
  <c r="L56" i="16"/>
  <c r="H56" i="16"/>
  <c r="M56" i="16"/>
  <c r="B56" i="16"/>
  <c r="BF45" i="15"/>
  <c r="J47" i="16"/>
  <c r="K47" i="16"/>
  <c r="L47" i="16"/>
  <c r="H47" i="16"/>
  <c r="M47" i="16"/>
  <c r="J19" i="16"/>
  <c r="K19" i="16"/>
  <c r="L19" i="16"/>
  <c r="H19" i="16"/>
  <c r="M19" i="16"/>
  <c r="K20" i="16"/>
  <c r="J20" i="16"/>
  <c r="L20" i="16"/>
  <c r="H20" i="16"/>
  <c r="M20" i="16"/>
  <c r="J21" i="16"/>
  <c r="K21" i="16"/>
  <c r="L21" i="16"/>
  <c r="H21" i="16"/>
  <c r="M21" i="16"/>
  <c r="B47" i="16"/>
  <c r="E46" i="16"/>
  <c r="K48" i="16"/>
  <c r="J48" i="16"/>
  <c r="L48" i="16"/>
  <c r="H48" i="16"/>
  <c r="M48" i="16"/>
  <c r="B48" i="16"/>
  <c r="J49" i="16"/>
  <c r="K49" i="16"/>
  <c r="L49" i="16"/>
  <c r="H49" i="16"/>
  <c r="M49" i="16"/>
  <c r="B49" i="16"/>
  <c r="BF44" i="15"/>
  <c r="J40" i="16"/>
  <c r="K40" i="16"/>
  <c r="L40" i="16"/>
  <c r="H40" i="16"/>
  <c r="M40" i="16"/>
  <c r="J12" i="16"/>
  <c r="K12" i="16"/>
  <c r="L12" i="16"/>
  <c r="H12" i="16"/>
  <c r="M12" i="16"/>
  <c r="J13" i="16"/>
  <c r="K13" i="16"/>
  <c r="L13" i="16"/>
  <c r="H13" i="16"/>
  <c r="M13" i="16"/>
  <c r="J14" i="16"/>
  <c r="K14" i="16"/>
  <c r="L14" i="16"/>
  <c r="H14" i="16"/>
  <c r="M14" i="16"/>
  <c r="B40" i="16"/>
  <c r="E39" i="16"/>
  <c r="K41" i="16"/>
  <c r="J41" i="16"/>
  <c r="L41" i="16"/>
  <c r="H41" i="16"/>
  <c r="M41" i="16"/>
  <c r="B41" i="16"/>
  <c r="J42" i="16"/>
  <c r="K42" i="16"/>
  <c r="L42" i="16"/>
  <c r="H42" i="16"/>
  <c r="M42" i="16"/>
  <c r="B42" i="16"/>
  <c r="P42" i="16"/>
  <c r="BF43" i="15"/>
  <c r="J33" i="16"/>
  <c r="K33" i="16"/>
  <c r="L33" i="16"/>
  <c r="H33" i="16"/>
  <c r="M33" i="16"/>
  <c r="J5" i="16"/>
  <c r="K5" i="16"/>
  <c r="L5" i="16"/>
  <c r="H5" i="16"/>
  <c r="M5" i="16"/>
  <c r="J6" i="16"/>
  <c r="K6" i="16"/>
  <c r="L6" i="16"/>
  <c r="H6" i="16"/>
  <c r="M6" i="16"/>
  <c r="B33" i="16"/>
  <c r="K34" i="16"/>
  <c r="J34" i="16"/>
  <c r="L34" i="16"/>
  <c r="H34" i="16"/>
  <c r="M34" i="16"/>
  <c r="B34" i="16"/>
  <c r="J35" i="16"/>
  <c r="K35" i="16"/>
  <c r="L35" i="16"/>
  <c r="H35" i="16"/>
  <c r="M35" i="16"/>
  <c r="B35" i="16"/>
  <c r="BF42" i="15"/>
  <c r="B26" i="16"/>
  <c r="B27" i="16"/>
  <c r="B28" i="16"/>
  <c r="P28" i="16"/>
  <c r="BF41" i="15"/>
  <c r="B19" i="16"/>
  <c r="B20" i="16"/>
  <c r="B21" i="16"/>
  <c r="P21" i="16"/>
  <c r="BF40" i="15"/>
  <c r="B12" i="16"/>
  <c r="B13" i="16"/>
  <c r="B14" i="16"/>
  <c r="P14" i="16"/>
  <c r="BF39" i="15"/>
  <c r="B5" i="16"/>
  <c r="B6" i="16"/>
  <c r="B7" i="16"/>
  <c r="P7" i="16"/>
  <c r="BF38" i="15"/>
  <c r="P13" i="16"/>
  <c r="S63" i="15"/>
  <c r="BF37" i="15"/>
  <c r="P6" i="16"/>
  <c r="S55" i="15"/>
  <c r="BF36" i="15"/>
  <c r="P40" i="16"/>
  <c r="S46" i="15"/>
  <c r="BF35" i="15"/>
  <c r="BF34" i="15"/>
  <c r="C26" i="16"/>
  <c r="P26" i="16"/>
  <c r="S30" i="15"/>
  <c r="BF33" i="15"/>
  <c r="P19" i="16"/>
  <c r="S22" i="15"/>
  <c r="BF32" i="15"/>
  <c r="P12" i="16"/>
  <c r="S14" i="15"/>
  <c r="BF31" i="15"/>
  <c r="P5" i="16"/>
  <c r="S6" i="15"/>
  <c r="BF30" i="15"/>
  <c r="BF29" i="15"/>
  <c r="P20" i="16"/>
  <c r="S39" i="15"/>
  <c r="BF28" i="15"/>
  <c r="S23" i="15"/>
  <c r="BF27" i="15"/>
  <c r="BF26" i="15"/>
  <c r="P27" i="16"/>
  <c r="BF25" i="15"/>
  <c r="BF24" i="15"/>
  <c r="P41" i="16"/>
  <c r="S31" i="15"/>
  <c r="AT34" i="15"/>
  <c r="BF23" i="15"/>
  <c r="AT35" i="15"/>
  <c r="BF22" i="15"/>
  <c r="I5" i="16"/>
  <c r="F53" i="16"/>
  <c r="I49" i="16"/>
  <c r="F46" i="16"/>
  <c r="F39" i="16"/>
  <c r="C19" i="16"/>
  <c r="I28" i="16"/>
  <c r="I14" i="16"/>
  <c r="I12" i="16"/>
  <c r="I7" i="16"/>
  <c r="I6" i="16"/>
  <c r="I20" i="16"/>
  <c r="I19" i="16"/>
  <c r="I13" i="16"/>
  <c r="I27" i="16"/>
  <c r="I26" i="16"/>
  <c r="I21" i="16"/>
  <c r="I33" i="16"/>
  <c r="I34" i="16"/>
  <c r="I35" i="16"/>
  <c r="I40" i="16"/>
  <c r="I41" i="16"/>
  <c r="I42" i="16"/>
  <c r="I47" i="16"/>
  <c r="I48" i="16"/>
  <c r="I55" i="16"/>
  <c r="I54" i="16"/>
  <c r="I56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Nicolas Rivière</author>
  </authors>
  <commentList>
    <comment ref="O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Nicolas Rivière: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8"/>
            <color indexed="81"/>
            <rFont val="Tahoma"/>
            <family val="2"/>
          </rPr>
          <t xml:space="preserve">NE REMPLIR QUE LA FEUILLE DES BREAKS DANS CETTE FEUILLE 
REMPLIR LES RESULTATS DANS L'ONGLET FEUILLE DE MATCH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2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Nicolas Rivière: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8"/>
            <color indexed="81"/>
            <rFont val="Tahoma"/>
            <family val="2"/>
          </rPr>
          <t xml:space="preserve">NE REMPLIR QUE LA FEUILLE DES BREAKS DANS CETTE FEUILLE 
REMPLIR LES RESULTATS DANS L'ONGLET FEUILLE DE MATCH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<sst xmlns="http://schemas.openxmlformats.org/spreadsheetml/2006/main" count="340" uniqueCount="204">
  <si>
    <t>POULE A</t>
  </si>
  <si>
    <t>POULE B</t>
  </si>
  <si>
    <t>POULE C</t>
  </si>
  <si>
    <t>NOMS</t>
  </si>
  <si>
    <t>MP</t>
  </si>
  <si>
    <t>MW</t>
  </si>
  <si>
    <t>FW</t>
  </si>
  <si>
    <t>FL</t>
  </si>
  <si>
    <t>FD</t>
  </si>
  <si>
    <t>FA</t>
  </si>
  <si>
    <t>POS</t>
  </si>
  <si>
    <t>TABLEAU FINAL</t>
  </si>
  <si>
    <t>TIRAGE</t>
  </si>
  <si>
    <t>CLASSEMENT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</si>
  <si>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</si>
  <si>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</si>
  <si>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</si>
  <si>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</si>
  <si>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</si>
  <si>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</si>
  <si>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</si>
  <si>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</si>
  <si>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</si>
  <si>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</si>
  <si>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</si>
  <si>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</si>
  <si>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</si>
  <si>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</si>
  <si>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</si>
  <si>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</si>
  <si>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TS 1</t>
  </si>
  <si>
    <t>TS 4</t>
  </si>
  <si>
    <t>TS 2</t>
  </si>
  <si>
    <t>NOM</t>
  </si>
  <si>
    <t>PRENOM</t>
  </si>
  <si>
    <t>POULE D</t>
  </si>
  <si>
    <t>liste des inscrits</t>
  </si>
  <si>
    <t>tirage</t>
  </si>
  <si>
    <t>nom</t>
  </si>
  <si>
    <t>prénom</t>
  </si>
  <si>
    <t>TS1</t>
  </si>
  <si>
    <t>TS2</t>
  </si>
  <si>
    <t>TS3</t>
  </si>
  <si>
    <t>TS4</t>
  </si>
  <si>
    <t>CLASSEMENT POULE A</t>
  </si>
  <si>
    <t>CLASSEMENT POULE B</t>
  </si>
  <si>
    <t>CLASSEMENT POULE C</t>
  </si>
  <si>
    <t>CLASSEMENT POULE D</t>
  </si>
  <si>
    <t>X</t>
  </si>
  <si>
    <t>POULE A (TS1)</t>
  </si>
  <si>
    <t>POULE E</t>
  </si>
  <si>
    <t>POULE F</t>
  </si>
  <si>
    <t>POULE G</t>
  </si>
  <si>
    <t>POULE H</t>
  </si>
  <si>
    <t>TS5</t>
  </si>
  <si>
    <t>TS6</t>
  </si>
  <si>
    <t>TS7</t>
  </si>
  <si>
    <t>TS8</t>
  </si>
  <si>
    <t>TS 5</t>
  </si>
  <si>
    <t>TS 7</t>
  </si>
  <si>
    <t>TS 6</t>
  </si>
  <si>
    <t>TS 8</t>
  </si>
  <si>
    <t>TS 3</t>
  </si>
  <si>
    <t>Q</t>
  </si>
  <si>
    <t>R</t>
  </si>
  <si>
    <t>S</t>
  </si>
  <si>
    <t>T</t>
  </si>
  <si>
    <t>U</t>
  </si>
  <si>
    <t>V</t>
  </si>
  <si>
    <t>W</t>
  </si>
  <si>
    <t>MADDISON</t>
  </si>
  <si>
    <t>MORTREUX</t>
  </si>
  <si>
    <t>DEDIEU</t>
  </si>
  <si>
    <t>BEAUCHAMP</t>
  </si>
  <si>
    <t>DORCHIES</t>
  </si>
  <si>
    <t>SHAFI</t>
  </si>
  <si>
    <t>POULE H (TS2)</t>
  </si>
  <si>
    <t>POULE G (TS7)</t>
  </si>
  <si>
    <t>POULE B (TS8)</t>
  </si>
  <si>
    <t>1A</t>
  </si>
  <si>
    <t>2G</t>
  </si>
  <si>
    <t>1B</t>
  </si>
  <si>
    <t>2H</t>
  </si>
  <si>
    <t>1C</t>
  </si>
  <si>
    <t>2E</t>
  </si>
  <si>
    <t>1D</t>
  </si>
  <si>
    <t>2F</t>
  </si>
  <si>
    <t>1E</t>
  </si>
  <si>
    <t>2C</t>
  </si>
  <si>
    <t>1F</t>
  </si>
  <si>
    <t>2D</t>
  </si>
  <si>
    <t>1G</t>
  </si>
  <si>
    <t>2A</t>
  </si>
  <si>
    <t>1H</t>
  </si>
  <si>
    <t>2B</t>
  </si>
  <si>
    <t xml:space="preserve">CALLEWAERT </t>
  </si>
  <si>
    <t>Alexis</t>
  </si>
  <si>
    <t>Stéphane</t>
  </si>
  <si>
    <t>Jean-Marc</t>
  </si>
  <si>
    <t>Brian</t>
  </si>
  <si>
    <t>GOURICHON</t>
  </si>
  <si>
    <t>Fabien</t>
  </si>
  <si>
    <t>Marc</t>
  </si>
  <si>
    <t>Nicolas</t>
  </si>
  <si>
    <t>KOCH</t>
  </si>
  <si>
    <t>Maximilien</t>
  </si>
  <si>
    <t>POULE C (TS5)</t>
  </si>
  <si>
    <t>POULE D (TS4)</t>
  </si>
  <si>
    <t>POULE E (TS3)</t>
  </si>
  <si>
    <t>POULE F (TS6)</t>
  </si>
  <si>
    <t>OCHOISKI B</t>
  </si>
  <si>
    <t>OCHOISKI S</t>
  </si>
  <si>
    <t>CLASSEMENT POULE E</t>
  </si>
  <si>
    <t>CLASSEMENT POULE F</t>
  </si>
  <si>
    <t>CLASSEMENT POULE G</t>
  </si>
  <si>
    <t>CLASSEMENT POULE H</t>
  </si>
  <si>
    <t>MONNIN</t>
  </si>
  <si>
    <t>Fabian</t>
  </si>
  <si>
    <t>FROSTIN</t>
  </si>
  <si>
    <t>Adrien</t>
  </si>
  <si>
    <t>RIMBOT</t>
  </si>
  <si>
    <t>Amir</t>
  </si>
  <si>
    <t>Jérémy</t>
  </si>
  <si>
    <t>Olivier</t>
  </si>
  <si>
    <t>RIVIERE</t>
  </si>
  <si>
    <t>VIALARD</t>
  </si>
  <si>
    <t>Angélique</t>
  </si>
  <si>
    <t>CHOUILLIER</t>
  </si>
  <si>
    <t>MARGONTIER</t>
  </si>
  <si>
    <t>Jean-Christophe</t>
  </si>
  <si>
    <t>RIVES-LANGE</t>
  </si>
  <si>
    <t>MONTOT</t>
  </si>
  <si>
    <t>Christophe</t>
  </si>
  <si>
    <t>Laurent</t>
  </si>
  <si>
    <t>BECAM</t>
  </si>
  <si>
    <t>LORIEUL</t>
  </si>
  <si>
    <t>HAMET</t>
  </si>
  <si>
    <t>Gildas</t>
  </si>
  <si>
    <t>Loic</t>
  </si>
  <si>
    <t>Alexandre</t>
  </si>
  <si>
    <t>NO</t>
  </si>
  <si>
    <t>D'ANNA</t>
  </si>
  <si>
    <t>Régis</t>
  </si>
  <si>
    <t>1/8ème de finale</t>
  </si>
  <si>
    <t>1/4 de finale</t>
  </si>
  <si>
    <t>1/2 finale</t>
  </si>
  <si>
    <t>NE</t>
  </si>
  <si>
    <t>9h00</t>
  </si>
  <si>
    <t>10h00</t>
  </si>
  <si>
    <t>BECAM/KOCH</t>
  </si>
  <si>
    <t>DORCHIES/RIMBOT</t>
  </si>
  <si>
    <t>MADISON/OCHOISKI b</t>
  </si>
  <si>
    <t>MONIN/LORIEUL</t>
  </si>
  <si>
    <t>MORTREUX/BECAM</t>
  </si>
  <si>
    <t>CHOUILLIER/MADISON</t>
  </si>
  <si>
    <t>LORIEUL/D'ANNA</t>
  </si>
  <si>
    <t>MORTREUX/KOCH</t>
  </si>
  <si>
    <t>RIVIERE/RIMBOT</t>
  </si>
  <si>
    <t>CHOUILLIER/OCHOISKI b</t>
  </si>
  <si>
    <t>D'ANNA/MONIN</t>
  </si>
  <si>
    <t>RIVIERE/DORCHIES</t>
  </si>
  <si>
    <t>11h30</t>
  </si>
  <si>
    <t>14h00</t>
  </si>
  <si>
    <t>15h00</t>
  </si>
  <si>
    <t>15h30</t>
  </si>
  <si>
    <t>OCHOISKI S/SHAFI</t>
  </si>
  <si>
    <t>CALLEWAERT/VIALARD</t>
  </si>
  <si>
    <t>BEAUCHAMP/MONTOT</t>
  </si>
  <si>
    <t>SHAFI/RIVES-LANGES</t>
  </si>
  <si>
    <t>VIALARD/GOURICHON</t>
  </si>
  <si>
    <t>MARGONTIER/DEDIEU</t>
  </si>
  <si>
    <t>MONTOT/HAMET</t>
  </si>
  <si>
    <t>OCHOISKI S/RIVES-LANGES</t>
  </si>
  <si>
    <t>GOURICHON/CALLEWAERT</t>
  </si>
  <si>
    <t>DEDIEU/FROSTIN</t>
  </si>
  <si>
    <t>BEAUCHAMP/HAMET</t>
  </si>
  <si>
    <t>1A/2G</t>
  </si>
  <si>
    <t>1B/2H</t>
  </si>
  <si>
    <t>1G/2A</t>
  </si>
  <si>
    <t>1H/2B</t>
  </si>
  <si>
    <t>1C/2E</t>
  </si>
  <si>
    <t>1D/2F</t>
  </si>
  <si>
    <t>1E/2C</t>
  </si>
  <si>
    <t>1F/2D</t>
  </si>
  <si>
    <t>17h30</t>
  </si>
  <si>
    <t>RIMBOT Nicolas</t>
  </si>
  <si>
    <t>TABLEAU DES BREAK</t>
  </si>
  <si>
    <t>OCHOISKI Brian</t>
  </si>
  <si>
    <t>BEAUCHAMP Jean-marc</t>
  </si>
  <si>
    <t>MONNIN Fabian</t>
  </si>
  <si>
    <t>MORTREUX Nicolas</t>
  </si>
  <si>
    <t>CALLEWAERT Alexis</t>
  </si>
  <si>
    <t>MARGONTIER/FROSTIN</t>
  </si>
  <si>
    <t>FROSTIN Adrien</t>
  </si>
  <si>
    <t>KOCH Maximilien</t>
  </si>
  <si>
    <t>GOURICHON Fabien</t>
  </si>
  <si>
    <t xml:space="preserve">FROSTIN </t>
  </si>
  <si>
    <t>CALLEWAERT</t>
  </si>
  <si>
    <t>RIVES-LANGE Christophe</t>
  </si>
  <si>
    <t>43, 40</t>
  </si>
  <si>
    <t>OCHOISKI</t>
  </si>
  <si>
    <t>60, 53, 55, 49, 47</t>
  </si>
  <si>
    <t>71, 70, 58</t>
  </si>
  <si>
    <r>
      <rPr>
        <b/>
        <sz val="18"/>
        <rFont val="Arial"/>
        <family val="2"/>
      </rPr>
      <t>74,</t>
    </r>
    <r>
      <rPr>
        <b/>
        <sz val="16"/>
        <rFont val="Arial"/>
        <family val="2"/>
      </rPr>
      <t xml:space="preserve"> </t>
    </r>
    <r>
      <rPr>
        <b/>
        <sz val="12"/>
        <rFont val="Arial"/>
        <family val="2"/>
      </rPr>
      <t>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</si>
</sst>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name val="Comic Sans MS"/>
      <family val="4"/>
    </font>
    <font>
      <sz val="12"/>
      <name val="Comic Sans MS"/>
      <family val="4"/>
    </font>
    <font>
      <b/>
      <i/>
      <sz val="12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indexed="81"/>
      <name val="Tahoma"/>
      <family val="2"/>
    </font>
    <font>
      <b/>
      <sz val="18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b/>
      <i/>
      <sz val="16"/>
      <name val="Arial"/>
      <family val="2"/>
    </font>
    <font>
      <b/>
      <sz val="14"/>
      <name val="Comic Sans MS"/>
      <family val="4"/>
    </font>
    <font>
      <b/>
      <sz val="16"/>
      <name val="Comic Sans MS"/>
      <family val="4"/>
    </font>
    <font>
      <b/>
      <sz val="18"/>
      <name val="Comic Sans MS"/>
      <family val="4"/>
    </font>
    <font>
      <b/>
      <u/>
      <sz val="36"/>
      <name val="Arial"/>
      <family val="2"/>
    </font>
    <font>
      <b/>
      <sz val="14"/>
      <color theme="3" tint="0.39997558519241921"/>
      <name val="Comic Sans MS"/>
      <family val="4"/>
    </font>
    <font>
      <b/>
      <i/>
      <sz val="10"/>
      <color theme="0"/>
      <name val="Arial"/>
      <family val="2"/>
    </font>
    <font>
      <b/>
      <i/>
      <sz val="14"/>
      <color theme="9"/>
      <name val="Arial"/>
      <family val="2"/>
    </font>
    <font>
      <b/>
      <sz val="14"/>
      <color theme="2" tint="-0.499984740745262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b/>
      <i/>
      <sz val="12"/>
      <color theme="1"/>
      <name val="Arial"/>
      <family val="2"/>
    </font>
    <font>
      <b/>
      <u/>
      <sz val="24"/>
      <color theme="6" tint="-0.249977111117893"/>
      <name val="Arial"/>
      <family val="2"/>
    </font>
    <font>
      <i/>
      <sz val="10"/>
      <color rgb="FF000000"/>
      <name val="Arial"/>
      <family val="2"/>
    </font>
    <font>
      <b/>
      <sz val="14"/>
      <color rgb="FFFF0000"/>
      <name val="Comic Sans MS"/>
      <family val="4"/>
    </font>
    <font>
      <sz val="10"/>
      <color rgb="FFFF0000"/>
      <name val="Arial"/>
      <family val="2"/>
    </font>
    <font>
      <b/>
      <sz val="14"/>
      <color theme="0"/>
      <name val="Arial"/>
      <family val="2"/>
    </font>
    <font>
      <u/>
      <sz val="12"/>
      <name val="Arial"/>
      <family val="2"/>
    </font>
    <font>
      <b/>
      <sz val="14"/>
      <color rgb="FFFF0000"/>
      <name val="Arial"/>
      <family val="2"/>
    </font>
    <font>
      <b/>
      <sz val="14"/>
      <color rgb="FF00B050"/>
      <name val="Arial"/>
      <family val="2"/>
    </font>
    <font>
      <b/>
      <sz val="14"/>
      <color rgb="FF00B050"/>
      <name val="Comic Sans MS"/>
      <family val="4"/>
    </font>
    <font>
      <b/>
      <sz val="14"/>
      <color rgb="FF00B0F0"/>
      <name val="Arial"/>
      <family val="2"/>
    </font>
    <font>
      <b/>
      <sz val="14"/>
      <color rgb="FF00B0F0"/>
      <name val="Comic Sans MS"/>
      <family val="4"/>
    </font>
    <font>
      <b/>
      <sz val="14"/>
      <color rgb="FFFFC000"/>
      <name val="Comic Sans MS"/>
      <family val="4"/>
    </font>
    <font>
      <sz val="8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b/>
      <sz val="14"/>
      <color theme="9" tint="-0.249977111117893"/>
      <name val="Arial"/>
    </font>
    <font>
      <b/>
      <sz val="14"/>
      <color theme="9" tint="-0.249977111117893"/>
      <name val="Comic Sans MS"/>
      <family val="4"/>
    </font>
    <font>
      <sz val="10"/>
      <color theme="0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sz val="18"/>
      <name val="Arial"/>
      <family val="2"/>
    </font>
    <font>
      <b/>
      <sz val="12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7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DashDotDot">
        <color auto="1"/>
      </left>
      <right/>
      <top style="mediumDashDotDot">
        <color auto="1"/>
      </top>
      <bottom style="mediumDashDotDot">
        <color auto="1"/>
      </bottom>
      <diagonal/>
    </border>
    <border>
      <left/>
      <right/>
      <top style="mediumDashDotDot">
        <color auto="1"/>
      </top>
      <bottom style="mediumDashDotDot">
        <color auto="1"/>
      </bottom>
      <diagonal/>
    </border>
    <border>
      <left/>
      <right style="mediumDashDotDot">
        <color auto="1"/>
      </right>
      <top style="mediumDashDotDot">
        <color auto="1"/>
      </top>
      <bottom style="mediumDashDotDot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 style="medium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 style="medium">
        <color auto="1"/>
      </right>
      <top/>
      <bottom style="mediumDashed">
        <color auto="1"/>
      </bottom>
      <diagonal/>
    </border>
    <border>
      <left style="medium">
        <color auto="1"/>
      </left>
      <right/>
      <top/>
      <bottom style="mediumDashed">
        <color rgb="FF00B050"/>
      </bottom>
      <diagonal/>
    </border>
    <border>
      <left/>
      <right/>
      <top/>
      <bottom style="mediumDashed">
        <color rgb="FF00B050"/>
      </bottom>
      <diagonal/>
    </border>
    <border>
      <left style="mediumDashed">
        <color rgb="FFFF0000"/>
      </left>
      <right/>
      <top/>
      <bottom/>
      <diagonal/>
    </border>
    <border>
      <left style="mediumDashed">
        <color rgb="FF00B050"/>
      </left>
      <right/>
      <top/>
      <bottom/>
      <diagonal/>
    </border>
    <border>
      <left/>
      <right/>
      <top style="mediumDashed">
        <color rgb="FF00B050"/>
      </top>
      <bottom/>
      <diagonal/>
    </border>
    <border>
      <left/>
      <right style="mediumDashed">
        <color rgb="FF00B050"/>
      </right>
      <top style="mediumDashed">
        <color rgb="FF00B050"/>
      </top>
      <bottom/>
      <diagonal/>
    </border>
    <border>
      <left/>
      <right style="mediumDashed">
        <color rgb="FF00B050"/>
      </right>
      <top/>
      <bottom/>
      <diagonal/>
    </border>
    <border>
      <left/>
      <right style="mediumDashed">
        <color rgb="FF00B050"/>
      </right>
      <top/>
      <bottom style="mediumDashed">
        <color rgb="FF00B050"/>
      </bottom>
      <diagonal/>
    </border>
    <border>
      <left/>
      <right style="mediumDashed">
        <color rgb="FF00B050"/>
      </right>
      <top style="thin">
        <color auto="1"/>
      </top>
      <bottom/>
      <diagonal/>
    </border>
    <border>
      <left/>
      <right style="mediumDashed">
        <color rgb="FF00B050"/>
      </right>
      <top/>
      <bottom style="thin">
        <color auto="1"/>
      </bottom>
      <diagonal/>
    </border>
    <border>
      <left style="mediumDashed">
        <color rgb="FFFF0000"/>
      </left>
      <right/>
      <top style="mediumDashed">
        <color rgb="FFFF0000"/>
      </top>
      <bottom/>
      <diagonal/>
    </border>
    <border>
      <left style="mediumDashed">
        <color rgb="FFFF0000"/>
      </left>
      <right/>
      <top/>
      <bottom style="mediumDashed">
        <color rgb="FF00B050"/>
      </bottom>
      <diagonal/>
    </border>
    <border>
      <left style="mediumDashed">
        <color rgb="FFFF0000"/>
      </left>
      <right/>
      <top/>
      <bottom style="mediumDashed">
        <color rgb="FFFF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</borders>
  <cellStyleXfs count="11">
    <xf numFmtId="0" fontId="0" fillId="0" borderId="0"/>
    <xf numFmtId="0" fontId="1" fillId="0" borderId="0" applyBorder="0"/>
    <xf numFmtId="0" fontId="1" fillId="0" borderId="0" applyBorder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</cellStyleXfs>
  <cellXfs count="315">
    <xf numFmtId="0" fontId="0" fillId="0" borderId="0" xfId="0"/>
    <xf numFmtId="0" fontId="1" fillId="0" borderId="0" xfId="1" applyProtection="1">
      <protection locked="0"/>
    </xf>
    <xf numFmtId="0" fontId="1" fillId="0" borderId="0" xfId="1" applyAlignment="1" applyProtection="1">
      <alignment horizontal="center"/>
      <protection locked="0"/>
    </xf>
    <xf numFmtId="0" fontId="0" fillId="0" borderId="0" xfId="0" applyFill="1" applyBorder="1"/>
    <xf numFmtId="0" fontId="1" fillId="0" borderId="0" xfId="1" applyFill="1" applyBorder="1" applyProtection="1">
      <protection locked="0"/>
    </xf>
    <xf numFmtId="0" fontId="7" fillId="0" borderId="0" xfId="0" applyFont="1"/>
    <xf numFmtId="0" fontId="7" fillId="0" borderId="0" xfId="0" applyFont="1" applyFill="1"/>
    <xf numFmtId="0" fontId="2" fillId="0" borderId="0" xfId="0" applyFont="1" applyFill="1" applyBorder="1" applyProtection="1"/>
    <xf numFmtId="0" fontId="7" fillId="0" borderId="0" xfId="0" applyFont="1" applyFill="1" applyBorder="1"/>
    <xf numFmtId="0" fontId="7" fillId="3" borderId="0" xfId="0" applyFont="1" applyFill="1"/>
    <xf numFmtId="0" fontId="7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3" fillId="0" borderId="0" xfId="0" applyFont="1"/>
    <xf numFmtId="0" fontId="2" fillId="4" borderId="2" xfId="1" applyFont="1" applyFill="1" applyBorder="1" applyAlignment="1" applyProtection="1">
      <alignment horizontal="center"/>
    </xf>
    <xf numFmtId="0" fontId="2" fillId="4" borderId="3" xfId="1" applyFont="1" applyFill="1" applyBorder="1" applyAlignment="1" applyProtection="1">
      <alignment horizontal="center"/>
    </xf>
    <xf numFmtId="0" fontId="2" fillId="4" borderId="4" xfId="1" applyFont="1" applyFill="1" applyBorder="1" applyAlignment="1" applyProtection="1">
      <alignment horizontal="center"/>
    </xf>
    <xf numFmtId="0" fontId="3" fillId="5" borderId="5" xfId="2" applyFont="1" applyFill="1" applyBorder="1" applyAlignment="1" applyProtection="1">
      <alignment horizontal="center"/>
    </xf>
    <xf numFmtId="0" fontId="5" fillId="6" borderId="6" xfId="1" applyFont="1" applyFill="1" applyBorder="1" applyAlignment="1" applyProtection="1">
      <alignment horizontal="center" vertical="center"/>
    </xf>
    <xf numFmtId="0" fontId="5" fillId="6" borderId="7" xfId="1" applyFont="1" applyFill="1" applyBorder="1" applyAlignment="1" applyProtection="1">
      <alignment horizontal="center" vertical="center"/>
    </xf>
    <xf numFmtId="2" fontId="5" fillId="6" borderId="7" xfId="1" applyNumberFormat="1" applyFont="1" applyFill="1" applyBorder="1" applyAlignment="1" applyProtection="1">
      <alignment horizontal="center" vertical="center"/>
    </xf>
    <xf numFmtId="0" fontId="3" fillId="5" borderId="8" xfId="2" applyFont="1" applyFill="1" applyBorder="1" applyAlignment="1" applyProtection="1">
      <alignment horizontal="center"/>
    </xf>
    <xf numFmtId="0" fontId="5" fillId="7" borderId="9" xfId="1" applyFont="1" applyFill="1" applyBorder="1" applyAlignment="1" applyProtection="1">
      <alignment horizontal="center" vertical="center"/>
    </xf>
    <xf numFmtId="0" fontId="5" fillId="7" borderId="10" xfId="1" applyFont="1" applyFill="1" applyBorder="1" applyAlignment="1" applyProtection="1">
      <alignment horizontal="center" vertical="center"/>
    </xf>
    <xf numFmtId="0" fontId="5" fillId="6" borderId="11" xfId="1" applyFont="1" applyFill="1" applyBorder="1" applyAlignment="1" applyProtection="1">
      <alignment horizontal="center" vertical="center"/>
    </xf>
    <xf numFmtId="0" fontId="5" fillId="6" borderId="12" xfId="1" applyFont="1" applyFill="1" applyBorder="1" applyAlignment="1" applyProtection="1">
      <alignment horizontal="center" vertical="center"/>
    </xf>
    <xf numFmtId="2" fontId="5" fillId="6" borderId="12" xfId="1" applyNumberFormat="1" applyFont="1" applyFill="1" applyBorder="1" applyAlignment="1" applyProtection="1">
      <alignment horizontal="center" vertical="center"/>
    </xf>
    <xf numFmtId="0" fontId="5" fillId="7" borderId="11" xfId="1" applyFont="1" applyFill="1" applyBorder="1" applyAlignment="1" applyProtection="1">
      <alignment horizontal="center" vertical="center"/>
    </xf>
    <xf numFmtId="0" fontId="5" fillId="7" borderId="8" xfId="1" applyFont="1" applyFill="1" applyBorder="1" applyAlignment="1" applyProtection="1">
      <alignment horizontal="center" vertical="center"/>
    </xf>
    <xf numFmtId="0" fontId="2" fillId="4" borderId="15" xfId="1" applyFont="1" applyFill="1" applyBorder="1" applyAlignment="1" applyProtection="1">
      <alignment horizontal="center"/>
    </xf>
    <xf numFmtId="0" fontId="2" fillId="4" borderId="16" xfId="1" applyFont="1" applyFill="1" applyBorder="1" applyAlignment="1" applyProtection="1">
      <alignment horizontal="center"/>
    </xf>
    <xf numFmtId="0" fontId="2" fillId="4" borderId="17" xfId="1" applyFont="1" applyFill="1" applyBorder="1" applyAlignment="1" applyProtection="1">
      <alignment horizontal="center"/>
    </xf>
    <xf numFmtId="0" fontId="2" fillId="4" borderId="18" xfId="1" applyFont="1" applyFill="1" applyBorder="1" applyAlignment="1" applyProtection="1">
      <alignment horizontal="center"/>
    </xf>
    <xf numFmtId="0" fontId="3" fillId="5" borderId="19" xfId="2" applyFont="1" applyFill="1" applyBorder="1" applyAlignment="1" applyProtection="1">
      <alignment horizontal="center"/>
    </xf>
    <xf numFmtId="0" fontId="5" fillId="6" borderId="20" xfId="1" applyFont="1" applyFill="1" applyBorder="1" applyAlignment="1" applyProtection="1">
      <alignment horizontal="center" vertical="center"/>
    </xf>
    <xf numFmtId="0" fontId="5" fillId="6" borderId="17" xfId="1" applyFont="1" applyFill="1" applyBorder="1" applyAlignment="1" applyProtection="1">
      <alignment horizontal="center" vertical="center"/>
    </xf>
    <xf numFmtId="2" fontId="5" fillId="6" borderId="17" xfId="1" applyNumberFormat="1" applyFont="1" applyFill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/>
    </xf>
    <xf numFmtId="0" fontId="3" fillId="0" borderId="0" xfId="0" applyFont="1" applyProtection="1"/>
    <xf numFmtId="0" fontId="3" fillId="0" borderId="0" xfId="1" applyFont="1" applyBorder="1" applyProtection="1"/>
    <xf numFmtId="0" fontId="3" fillId="0" borderId="0" xfId="0" applyFont="1" applyFill="1" applyProtection="1"/>
    <xf numFmtId="0" fontId="3" fillId="0" borderId="0" xfId="0" applyFont="1" applyFill="1"/>
    <xf numFmtId="0" fontId="5" fillId="8" borderId="21" xfId="1" applyFont="1" applyFill="1" applyBorder="1" applyAlignment="1" applyProtection="1">
      <alignment horizontal="center" vertical="center"/>
    </xf>
    <xf numFmtId="0" fontId="5" fillId="8" borderId="22" xfId="1" applyFont="1" applyFill="1" applyBorder="1" applyAlignment="1" applyProtection="1">
      <alignment horizontal="center" vertical="center"/>
    </xf>
    <xf numFmtId="0" fontId="5" fillId="8" borderId="9" xfId="1" applyFont="1" applyFill="1" applyBorder="1" applyAlignment="1" applyProtection="1">
      <alignment horizontal="center" vertical="center"/>
    </xf>
    <xf numFmtId="0" fontId="5" fillId="8" borderId="10" xfId="1" applyFont="1" applyFill="1" applyBorder="1" applyAlignment="1" applyProtection="1">
      <alignment horizontal="center" vertical="center"/>
    </xf>
    <xf numFmtId="0" fontId="5" fillId="8" borderId="11" xfId="1" applyFont="1" applyFill="1" applyBorder="1" applyAlignment="1" applyProtection="1">
      <alignment horizontal="center" vertical="center"/>
    </xf>
    <xf numFmtId="0" fontId="5" fillId="8" borderId="8" xfId="1" applyFont="1" applyFill="1" applyBorder="1" applyAlignment="1" applyProtection="1">
      <alignment horizontal="center" vertical="center"/>
    </xf>
    <xf numFmtId="0" fontId="13" fillId="4" borderId="4" xfId="0" applyFont="1" applyFill="1" applyBorder="1" applyAlignment="1" applyProtection="1">
      <alignment horizontal="center" vertical="center"/>
    </xf>
    <xf numFmtId="0" fontId="14" fillId="4" borderId="19" xfId="0" applyFont="1" applyFill="1" applyBorder="1" applyAlignment="1" applyProtection="1">
      <alignment horizontal="center"/>
    </xf>
    <xf numFmtId="0" fontId="14" fillId="4" borderId="8" xfId="0" applyFont="1" applyFill="1" applyBorder="1" applyAlignment="1" applyProtection="1">
      <alignment horizontal="center"/>
    </xf>
    <xf numFmtId="0" fontId="14" fillId="9" borderId="6" xfId="1" applyFont="1" applyFill="1" applyBorder="1" applyAlignment="1" applyProtection="1">
      <alignment horizontal="center" vertical="center"/>
    </xf>
    <xf numFmtId="0" fontId="14" fillId="0" borderId="7" xfId="1" applyFont="1" applyFill="1" applyBorder="1" applyAlignment="1" applyProtection="1">
      <alignment horizontal="center" vertical="center"/>
    </xf>
    <xf numFmtId="0" fontId="14" fillId="9" borderId="12" xfId="1" applyFont="1" applyFill="1" applyBorder="1" applyAlignment="1" applyProtection="1">
      <alignment horizontal="center" vertical="center"/>
    </xf>
    <xf numFmtId="0" fontId="14" fillId="0" borderId="12" xfId="1" applyFont="1" applyFill="1" applyBorder="1" applyAlignment="1" applyProtection="1">
      <alignment horizontal="center" vertical="center"/>
    </xf>
    <xf numFmtId="0" fontId="14" fillId="0" borderId="11" xfId="1" applyFont="1" applyFill="1" applyBorder="1" applyAlignment="1" applyProtection="1">
      <alignment horizontal="center" vertical="center"/>
    </xf>
    <xf numFmtId="0" fontId="14" fillId="0" borderId="8" xfId="1" applyFont="1" applyFill="1" applyBorder="1" applyAlignment="1" applyProtection="1">
      <alignment horizontal="center" vertical="center"/>
    </xf>
    <xf numFmtId="0" fontId="13" fillId="4" borderId="3" xfId="0" applyFont="1" applyFill="1" applyBorder="1" applyAlignment="1" applyProtection="1">
      <alignment horizontal="center" vertical="center"/>
    </xf>
    <xf numFmtId="0" fontId="12" fillId="0" borderId="0" xfId="0" applyFont="1"/>
    <xf numFmtId="0" fontId="12" fillId="0" borderId="0" xfId="1" applyFont="1" applyBorder="1" applyProtection="1"/>
    <xf numFmtId="0" fontId="12" fillId="4" borderId="2" xfId="1" applyFont="1" applyFill="1" applyBorder="1" applyAlignment="1" applyProtection="1">
      <alignment horizontal="center"/>
    </xf>
    <xf numFmtId="0" fontId="12" fillId="4" borderId="20" xfId="1" applyFont="1" applyFill="1" applyBorder="1" applyAlignment="1" applyProtection="1">
      <alignment horizontal="center"/>
    </xf>
    <xf numFmtId="0" fontId="12" fillId="4" borderId="11" xfId="1" applyFont="1" applyFill="1" applyBorder="1" applyAlignment="1" applyProtection="1">
      <alignment horizontal="center"/>
    </xf>
    <xf numFmtId="0" fontId="12" fillId="0" borderId="0" xfId="0" applyFont="1" applyProtection="1"/>
    <xf numFmtId="0" fontId="19" fillId="0" borderId="0" xfId="0" applyFont="1"/>
    <xf numFmtId="0" fontId="19" fillId="0" borderId="0" xfId="0" applyFont="1" applyFill="1"/>
    <xf numFmtId="0" fontId="4" fillId="0" borderId="23" xfId="0" applyFont="1" applyFill="1" applyBorder="1" applyAlignment="1">
      <alignment vertical="top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57" xfId="0" applyFont="1" applyFill="1" applyBorder="1" applyProtection="1"/>
    <xf numFmtId="0" fontId="4" fillId="0" borderId="58" xfId="0" applyFont="1" applyFill="1" applyBorder="1" applyProtection="1"/>
    <xf numFmtId="0" fontId="4" fillId="0" borderId="0" xfId="0" applyFont="1" applyFill="1" applyBorder="1" applyProtection="1"/>
    <xf numFmtId="0" fontId="19" fillId="0" borderId="59" xfId="0" applyFont="1" applyFill="1" applyBorder="1"/>
    <xf numFmtId="0" fontId="19" fillId="0" borderId="0" xfId="0" applyFont="1" applyFill="1" applyBorder="1"/>
    <xf numFmtId="0" fontId="4" fillId="0" borderId="24" xfId="0" quotePrefix="1" applyFont="1" applyFill="1" applyBorder="1" applyAlignment="1" applyProtection="1">
      <alignment horizontal="center" vertical="center"/>
      <protection locked="0"/>
    </xf>
    <xf numFmtId="0" fontId="4" fillId="0" borderId="60" xfId="0" applyFont="1" applyFill="1" applyBorder="1" applyProtection="1"/>
    <xf numFmtId="0" fontId="4" fillId="0" borderId="7" xfId="0" applyFont="1" applyFill="1" applyBorder="1" applyAlignment="1" applyProtection="1"/>
    <xf numFmtId="0" fontId="19" fillId="0" borderId="0" xfId="0" applyFont="1" applyFill="1" applyBorder="1" applyAlignment="1">
      <alignment horizontal="right"/>
    </xf>
    <xf numFmtId="0" fontId="19" fillId="0" borderId="0" xfId="0" applyFont="1" applyFill="1" applyBorder="1" applyProtection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21" fillId="0" borderId="0" xfId="0" applyFont="1" applyFill="1" applyBorder="1"/>
    <xf numFmtId="0" fontId="21" fillId="0" borderId="0" xfId="0" applyFont="1" applyFill="1"/>
    <xf numFmtId="0" fontId="21" fillId="0" borderId="0" xfId="0" applyFont="1" applyFill="1" applyBorder="1" applyAlignment="1">
      <alignment horizontal="center" vertical="center"/>
    </xf>
    <xf numFmtId="0" fontId="4" fillId="10" borderId="7" xfId="1" applyFont="1" applyFill="1" applyBorder="1" applyAlignment="1" applyProtection="1">
      <alignment horizontal="center" vertical="center"/>
      <protection locked="0"/>
    </xf>
    <xf numFmtId="0" fontId="4" fillId="0" borderId="12" xfId="1" applyFont="1" applyBorder="1" applyAlignment="1" applyProtection="1">
      <alignment horizontal="center" vertical="center"/>
      <protection locked="0"/>
    </xf>
    <xf numFmtId="0" fontId="4" fillId="10" borderId="17" xfId="1" applyFont="1" applyFill="1" applyBorder="1" applyAlignment="1" applyProtection="1">
      <alignment horizontal="center" vertical="center"/>
      <protection locked="0"/>
    </xf>
    <xf numFmtId="0" fontId="24" fillId="0" borderId="25" xfId="0" applyFont="1" applyBorder="1" applyAlignment="1">
      <alignment vertical="center"/>
    </xf>
    <xf numFmtId="0" fontId="27" fillId="11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1" fillId="0" borderId="2" xfId="1" applyFont="1" applyBorder="1" applyAlignment="1" applyProtection="1">
      <alignment horizontal="center" vertical="center"/>
      <protection locked="0"/>
    </xf>
    <xf numFmtId="0" fontId="11" fillId="0" borderId="3" xfId="1" applyFont="1" applyBorder="1" applyAlignment="1" applyProtection="1">
      <alignment horizontal="center" vertical="center"/>
      <protection locked="0"/>
    </xf>
    <xf numFmtId="0" fontId="18" fillId="10" borderId="17" xfId="1" applyFont="1" applyFill="1" applyBorder="1" applyAlignment="1" applyProtection="1">
      <alignment horizontal="center" vertical="center"/>
      <protection locked="0"/>
    </xf>
    <xf numFmtId="0" fontId="18" fillId="0" borderId="12" xfId="1" applyFont="1" applyBorder="1" applyAlignment="1" applyProtection="1">
      <alignment horizontal="center" vertical="center"/>
      <protection locked="0"/>
    </xf>
    <xf numFmtId="0" fontId="4" fillId="12" borderId="12" xfId="0" applyFont="1" applyFill="1" applyBorder="1" applyAlignment="1" applyProtection="1">
      <alignment horizontal="center" vertical="center"/>
    </xf>
    <xf numFmtId="0" fontId="28" fillId="12" borderId="12" xfId="2" applyFont="1" applyFill="1" applyBorder="1" applyAlignment="1" applyProtection="1">
      <alignment horizontal="center"/>
    </xf>
    <xf numFmtId="0" fontId="4" fillId="13" borderId="12" xfId="0" applyFont="1" applyFill="1" applyBorder="1" applyAlignment="1" applyProtection="1">
      <alignment horizontal="center" vertical="center"/>
    </xf>
    <xf numFmtId="0" fontId="2" fillId="13" borderId="12" xfId="2" applyFont="1" applyFill="1" applyBorder="1" applyAlignment="1" applyProtection="1">
      <alignment horizontal="center"/>
    </xf>
    <xf numFmtId="0" fontId="4" fillId="0" borderId="0" xfId="0" quotePrefix="1" applyFont="1" applyFill="1" applyBorder="1" applyAlignment="1" applyProtection="1">
      <alignment horizontal="center" vertical="center"/>
      <protection locked="0"/>
    </xf>
    <xf numFmtId="0" fontId="29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8" fillId="10" borderId="26" xfId="1" applyFont="1" applyFill="1" applyBorder="1" applyAlignment="1" applyProtection="1">
      <alignment horizontal="left" vertical="center"/>
      <protection locked="0"/>
    </xf>
    <xf numFmtId="0" fontId="30" fillId="0" borderId="0" xfId="0" applyFont="1" applyAlignment="1">
      <alignment vertical="center"/>
    </xf>
    <xf numFmtId="0" fontId="7" fillId="0" borderId="0" xfId="0" applyFont="1" applyAlignment="1"/>
    <xf numFmtId="0" fontId="26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4" fillId="0" borderId="1" xfId="0" applyFont="1" applyBorder="1"/>
    <xf numFmtId="0" fontId="23" fillId="14" borderId="1" xfId="0" applyFont="1" applyFill="1" applyBorder="1" applyAlignment="1">
      <alignment horizontal="center" vertical="center"/>
    </xf>
    <xf numFmtId="0" fontId="9" fillId="14" borderId="25" xfId="0" applyFont="1" applyFill="1" applyBorder="1" applyAlignment="1">
      <alignment horizontal="center" vertical="center"/>
    </xf>
    <xf numFmtId="0" fontId="18" fillId="0" borderId="14" xfId="1" applyFont="1" applyFill="1" applyBorder="1" applyAlignment="1" applyProtection="1">
      <alignment horizontal="center" vertical="center"/>
      <protection locked="0"/>
    </xf>
    <xf numFmtId="0" fontId="4" fillId="0" borderId="14" xfId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14" fillId="0" borderId="5" xfId="1" applyFont="1" applyFill="1" applyBorder="1" applyAlignment="1" applyProtection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2" fillId="0" borderId="1" xfId="0" applyFont="1" applyBorder="1" applyAlignment="1">
      <alignment vertical="center"/>
    </xf>
    <xf numFmtId="0" fontId="19" fillId="0" borderId="0" xfId="0" applyFont="1" applyFill="1" applyBorder="1" applyAlignment="1" applyProtection="1">
      <alignment horizontal="center"/>
    </xf>
    <xf numFmtId="0" fontId="19" fillId="0" borderId="0" xfId="0" applyFont="1" applyFill="1" applyAlignment="1" applyProtection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 applyProtection="1"/>
    <xf numFmtId="0" fontId="7" fillId="0" borderId="0" xfId="0" applyFont="1" applyBorder="1"/>
    <xf numFmtId="0" fontId="19" fillId="0" borderId="0" xfId="0" applyFont="1" applyBorder="1"/>
    <xf numFmtId="0" fontId="29" fillId="0" borderId="27" xfId="0" applyFont="1" applyBorder="1" applyAlignment="1">
      <alignment vertical="center"/>
    </xf>
    <xf numFmtId="0" fontId="29" fillId="0" borderId="28" xfId="0" applyFont="1" applyBorder="1" applyAlignment="1">
      <alignment vertical="center"/>
    </xf>
    <xf numFmtId="0" fontId="29" fillId="0" borderId="29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Protection="1">
      <protection locked="0"/>
    </xf>
    <xf numFmtId="0" fontId="4" fillId="0" borderId="17" xfId="0" applyFont="1" applyFill="1" applyBorder="1" applyAlignment="1" applyProtection="1"/>
    <xf numFmtId="0" fontId="7" fillId="0" borderId="61" xfId="0" applyFont="1" applyBorder="1"/>
    <xf numFmtId="0" fontId="7" fillId="0" borderId="62" xfId="0" applyFont="1" applyBorder="1"/>
    <xf numFmtId="0" fontId="7" fillId="0" borderId="63" xfId="0" applyFont="1" applyBorder="1"/>
    <xf numFmtId="0" fontId="7" fillId="0" borderId="57" xfId="0" applyFont="1" applyBorder="1"/>
    <xf numFmtId="0" fontId="7" fillId="0" borderId="58" xfId="0" applyFont="1" applyBorder="1"/>
    <xf numFmtId="0" fontId="21" fillId="0" borderId="58" xfId="0" applyFont="1" applyFill="1" applyBorder="1"/>
    <xf numFmtId="0" fontId="19" fillId="0" borderId="58" xfId="0" applyFont="1" applyFill="1" applyBorder="1" applyAlignment="1" applyProtection="1">
      <alignment horizontal="center"/>
    </xf>
    <xf numFmtId="0" fontId="19" fillId="0" borderId="64" xfId="0" applyFont="1" applyFill="1" applyBorder="1" applyAlignment="1" applyProtection="1">
      <alignment horizontal="center"/>
    </xf>
    <xf numFmtId="0" fontId="19" fillId="0" borderId="65" xfId="0" applyFont="1" applyFill="1" applyBorder="1" applyAlignment="1" applyProtection="1">
      <alignment horizontal="center"/>
    </xf>
    <xf numFmtId="0" fontId="7" fillId="0" borderId="66" xfId="0" applyFont="1" applyBorder="1"/>
    <xf numFmtId="0" fontId="4" fillId="15" borderId="57" xfId="0" applyFont="1" applyFill="1" applyBorder="1" applyAlignment="1">
      <alignment vertical="center"/>
    </xf>
    <xf numFmtId="0" fontId="4" fillId="0" borderId="58" xfId="0" applyFont="1" applyFill="1" applyBorder="1" applyAlignment="1">
      <alignment vertical="center"/>
    </xf>
    <xf numFmtId="0" fontId="4" fillId="0" borderId="58" xfId="0" quotePrefix="1" applyFont="1" applyFill="1" applyBorder="1" applyAlignment="1" applyProtection="1">
      <alignment horizontal="center" vertical="center"/>
      <protection locked="0"/>
    </xf>
    <xf numFmtId="0" fontId="20" fillId="0" borderId="58" xfId="0" applyFont="1" applyFill="1" applyBorder="1" applyAlignment="1">
      <alignment vertical="center"/>
    </xf>
    <xf numFmtId="0" fontId="19" fillId="0" borderId="63" xfId="0" applyFont="1" applyFill="1" applyBorder="1" applyAlignment="1" applyProtection="1">
      <alignment horizontal="center"/>
    </xf>
    <xf numFmtId="0" fontId="20" fillId="0" borderId="64" xfId="0" applyFont="1" applyFill="1" applyBorder="1" applyAlignment="1">
      <alignment vertical="center"/>
    </xf>
    <xf numFmtId="0" fontId="4" fillId="0" borderId="61" xfId="0" applyFont="1" applyFill="1" applyBorder="1" applyProtection="1"/>
    <xf numFmtId="0" fontId="4" fillId="0" borderId="62" xfId="0" applyFont="1" applyFill="1" applyBorder="1" applyProtection="1"/>
    <xf numFmtId="0" fontId="4" fillId="0" borderId="63" xfId="0" applyFont="1" applyFill="1" applyBorder="1" applyProtection="1"/>
    <xf numFmtId="0" fontId="4" fillId="0" borderId="63" xfId="0" applyFont="1" applyFill="1" applyBorder="1" applyAlignment="1" applyProtection="1">
      <alignment horizontal="center"/>
    </xf>
    <xf numFmtId="0" fontId="4" fillId="0" borderId="63" xfId="0" applyFont="1" applyFill="1" applyBorder="1" applyAlignment="1">
      <alignment vertical="top"/>
    </xf>
    <xf numFmtId="0" fontId="4" fillId="0" borderId="63" xfId="0" applyFont="1" applyFill="1" applyBorder="1" applyAlignment="1">
      <alignment vertical="center"/>
    </xf>
    <xf numFmtId="0" fontId="19" fillId="0" borderId="63" xfId="0" applyFont="1" applyFill="1" applyBorder="1"/>
    <xf numFmtId="0" fontId="30" fillId="0" borderId="63" xfId="0" applyFont="1" applyBorder="1" applyAlignment="1">
      <alignment vertical="center"/>
    </xf>
    <xf numFmtId="0" fontId="7" fillId="0" borderId="64" xfId="0" applyFont="1" applyBorder="1"/>
    <xf numFmtId="0" fontId="19" fillId="0" borderId="67" xfId="0" applyFont="1" applyFill="1" applyBorder="1"/>
    <xf numFmtId="0" fontId="4" fillId="0" borderId="59" xfId="0" applyFont="1" applyFill="1" applyBorder="1" applyAlignment="1">
      <alignment vertical="top"/>
    </xf>
    <xf numFmtId="0" fontId="4" fillId="0" borderId="59" xfId="0" applyFont="1" applyFill="1" applyBorder="1" applyAlignment="1">
      <alignment vertical="center"/>
    </xf>
    <xf numFmtId="0" fontId="4" fillId="0" borderId="68" xfId="0" applyFont="1" applyFill="1" applyBorder="1" applyAlignment="1">
      <alignment vertical="center"/>
    </xf>
    <xf numFmtId="0" fontId="19" fillId="0" borderId="59" xfId="0" applyFont="1" applyBorder="1" applyAlignment="1"/>
    <xf numFmtId="0" fontId="19" fillId="0" borderId="69" xfId="0" applyFont="1" applyBorder="1" applyAlignment="1"/>
    <xf numFmtId="0" fontId="19" fillId="0" borderId="68" xfId="0" applyFont="1" applyBorder="1" applyAlignment="1"/>
    <xf numFmtId="0" fontId="36" fillId="11" borderId="1" xfId="0" applyFont="1" applyFill="1" applyBorder="1" applyAlignment="1">
      <alignment horizontal="center" vertical="center"/>
    </xf>
    <xf numFmtId="0" fontId="1" fillId="11" borderId="0" xfId="1" applyFill="1" applyProtection="1">
      <protection locked="0"/>
    </xf>
    <xf numFmtId="0" fontId="37" fillId="11" borderId="0" xfId="1" applyFont="1" applyFill="1" applyProtection="1">
      <protection locked="0"/>
    </xf>
    <xf numFmtId="0" fontId="4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8" fillId="11" borderId="0" xfId="0" applyFont="1" applyFill="1" applyBorder="1" applyAlignment="1" applyProtection="1">
      <alignment horizontal="center" vertical="center"/>
      <protection locked="0"/>
    </xf>
    <xf numFmtId="0" fontId="4" fillId="11" borderId="0" xfId="0" applyFont="1" applyFill="1" applyBorder="1" applyAlignment="1" applyProtection="1">
      <alignment horizontal="center" vertical="center"/>
      <protection locked="0"/>
    </xf>
    <xf numFmtId="0" fontId="39" fillId="0" borderId="0" xfId="0" applyFont="1"/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7" fillId="0" borderId="0" xfId="0" applyFont="1" applyFill="1" applyBorder="1" applyAlignment="1"/>
    <xf numFmtId="0" fontId="3" fillId="0" borderId="23" xfId="0" applyFont="1" applyFill="1" applyBorder="1" applyAlignment="1">
      <alignment vertical="top"/>
    </xf>
    <xf numFmtId="0" fontId="20" fillId="0" borderId="0" xfId="0" applyFont="1" applyFill="1" applyBorder="1" applyAlignment="1">
      <alignment horizontal="center" vertical="center"/>
    </xf>
    <xf numFmtId="0" fontId="40" fillId="0" borderId="1" xfId="0" applyFont="1" applyBorder="1"/>
    <xf numFmtId="0" fontId="40" fillId="0" borderId="1" xfId="0" applyFont="1" applyBorder="1" applyAlignment="1">
      <alignment vertical="center"/>
    </xf>
    <xf numFmtId="0" fontId="40" fillId="14" borderId="1" xfId="0" applyFont="1" applyFill="1" applyBorder="1"/>
    <xf numFmtId="0" fontId="40" fillId="14" borderId="1" xfId="0" applyFont="1" applyFill="1" applyBorder="1" applyAlignment="1">
      <alignment vertical="center"/>
    </xf>
    <xf numFmtId="0" fontId="41" fillId="14" borderId="1" xfId="0" applyFont="1" applyFill="1" applyBorder="1"/>
    <xf numFmtId="0" fontId="41" fillId="14" borderId="1" xfId="0" applyFont="1" applyFill="1" applyBorder="1" applyAlignment="1">
      <alignment vertical="center"/>
    </xf>
    <xf numFmtId="0" fontId="42" fillId="11" borderId="1" xfId="0" applyFont="1" applyFill="1" applyBorder="1" applyAlignment="1">
      <alignment horizontal="center" vertical="center"/>
    </xf>
    <xf numFmtId="0" fontId="41" fillId="0" borderId="1" xfId="0" applyFont="1" applyBorder="1"/>
    <xf numFmtId="0" fontId="41" fillId="0" borderId="1" xfId="0" applyFont="1" applyBorder="1" applyAlignment="1">
      <alignment vertical="center"/>
    </xf>
    <xf numFmtId="0" fontId="43" fillId="14" borderId="1" xfId="0" applyFont="1" applyFill="1" applyBorder="1"/>
    <xf numFmtId="0" fontId="43" fillId="14" borderId="1" xfId="0" applyFont="1" applyFill="1" applyBorder="1" applyAlignment="1">
      <alignment vertical="center"/>
    </xf>
    <xf numFmtId="0" fontId="43" fillId="0" borderId="1" xfId="0" applyFont="1" applyBorder="1"/>
    <xf numFmtId="0" fontId="43" fillId="0" borderId="1" xfId="0" applyFont="1" applyBorder="1" applyAlignment="1">
      <alignment vertical="center"/>
    </xf>
    <xf numFmtId="0" fontId="44" fillId="11" borderId="1" xfId="0" applyFont="1" applyFill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/>
    </xf>
    <xf numFmtId="0" fontId="46" fillId="4" borderId="4" xfId="0" applyFont="1" applyFill="1" applyBorder="1" applyAlignment="1" applyProtection="1">
      <alignment horizontal="center" vertical="center"/>
    </xf>
    <xf numFmtId="0" fontId="49" fillId="14" borderId="1" xfId="0" applyFont="1" applyFill="1" applyBorder="1"/>
    <xf numFmtId="0" fontId="49" fillId="14" borderId="1" xfId="0" applyFont="1" applyFill="1" applyBorder="1" applyAlignment="1">
      <alignment vertical="center"/>
    </xf>
    <xf numFmtId="0" fontId="50" fillId="11" borderId="1" xfId="0" applyFont="1" applyFill="1" applyBorder="1" applyAlignment="1">
      <alignment horizontal="center" vertical="center"/>
    </xf>
    <xf numFmtId="0" fontId="49" fillId="0" borderId="1" xfId="0" applyFont="1" applyBorder="1"/>
    <xf numFmtId="0" fontId="49" fillId="0" borderId="1" xfId="0" applyFont="1" applyBorder="1" applyAlignment="1">
      <alignment vertical="center"/>
    </xf>
    <xf numFmtId="0" fontId="18" fillId="0" borderId="0" xfId="1" applyFont="1" applyFill="1" applyBorder="1" applyProtection="1"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11" borderId="0" xfId="0" applyFont="1" applyFill="1" applyBorder="1" applyAlignment="1">
      <alignment horizontal="center" vertical="center" shrinkToFit="1"/>
    </xf>
    <xf numFmtId="0" fontId="6" fillId="16" borderId="12" xfId="0" applyFont="1" applyFill="1" applyBorder="1"/>
    <xf numFmtId="0" fontId="6" fillId="17" borderId="12" xfId="0" applyFont="1" applyFill="1" applyBorder="1"/>
    <xf numFmtId="0" fontId="0" fillId="11" borderId="0" xfId="0" applyFill="1"/>
    <xf numFmtId="0" fontId="51" fillId="11" borderId="0" xfId="0" applyFont="1" applyFill="1"/>
    <xf numFmtId="0" fontId="6" fillId="11" borderId="0" xfId="0" applyFont="1" applyFill="1"/>
    <xf numFmtId="0" fontId="2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9" borderId="0" xfId="0" applyFont="1" applyFill="1" applyProtection="1"/>
    <xf numFmtId="0" fontId="6" fillId="11" borderId="12" xfId="0" applyFont="1" applyFill="1" applyBorder="1"/>
    <xf numFmtId="0" fontId="52" fillId="11" borderId="12" xfId="0" applyFont="1" applyFill="1" applyBorder="1" applyAlignment="1">
      <alignment horizontal="center" vertical="center" shrinkToFit="1"/>
    </xf>
    <xf numFmtId="0" fontId="53" fillId="11" borderId="12" xfId="0" applyFont="1" applyFill="1" applyBorder="1"/>
    <xf numFmtId="0" fontId="2" fillId="0" borderId="75" xfId="0" applyFont="1" applyBorder="1" applyAlignment="1">
      <alignment horizontal="center" vertical="center"/>
    </xf>
    <xf numFmtId="0" fontId="55" fillId="0" borderId="7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0" fontId="55" fillId="0" borderId="7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55" fillId="0" borderId="74" xfId="0" applyFont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 shrinkToFit="1"/>
    </xf>
    <xf numFmtId="0" fontId="2" fillId="11" borderId="70" xfId="0" applyFont="1" applyFill="1" applyBorder="1" applyAlignment="1">
      <alignment horizontal="center" vertical="center" shrinkToFit="1"/>
    </xf>
    <xf numFmtId="0" fontId="8" fillId="0" borderId="32" xfId="1" applyFont="1" applyBorder="1" applyAlignment="1" applyProtection="1">
      <alignment horizontal="center" vertical="center"/>
      <protection locked="0"/>
    </xf>
    <xf numFmtId="0" fontId="8" fillId="0" borderId="33" xfId="1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2" borderId="25" xfId="1" applyFont="1" applyFill="1" applyBorder="1" applyAlignment="1" applyProtection="1">
      <alignment horizontal="center"/>
    </xf>
    <xf numFmtId="0" fontId="4" fillId="2" borderId="30" xfId="1" applyFont="1" applyFill="1" applyBorder="1" applyAlignment="1" applyProtection="1">
      <alignment horizontal="center"/>
    </xf>
    <xf numFmtId="0" fontId="4" fillId="2" borderId="31" xfId="1" applyFont="1" applyFill="1" applyBorder="1" applyAlignment="1" applyProtection="1">
      <alignment horizontal="center"/>
    </xf>
    <xf numFmtId="0" fontId="2" fillId="4" borderId="12" xfId="1" applyFont="1" applyFill="1" applyBorder="1" applyAlignment="1" applyProtection="1">
      <alignment horizontal="center"/>
    </xf>
    <xf numFmtId="0" fontId="8" fillId="15" borderId="0" xfId="0" applyFont="1" applyFill="1" applyAlignment="1" applyProtection="1">
      <alignment horizontal="center"/>
    </xf>
    <xf numFmtId="0" fontId="2" fillId="4" borderId="10" xfId="1" applyFont="1" applyFill="1" applyBorder="1" applyAlignment="1" applyProtection="1">
      <alignment horizontal="center"/>
    </xf>
    <xf numFmtId="0" fontId="2" fillId="4" borderId="9" xfId="1" applyFont="1" applyFill="1" applyBorder="1" applyAlignment="1" applyProtection="1">
      <alignment horizontal="center"/>
    </xf>
    <xf numFmtId="0" fontId="4" fillId="3" borderId="41" xfId="0" applyFont="1" applyFill="1" applyBorder="1" applyAlignment="1">
      <alignment horizontal="center"/>
    </xf>
    <xf numFmtId="0" fontId="4" fillId="3" borderId="42" xfId="0" applyFont="1" applyFill="1" applyBorder="1" applyAlignment="1">
      <alignment horizontal="center"/>
    </xf>
    <xf numFmtId="0" fontId="4" fillId="3" borderId="4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4" fillId="3" borderId="4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3" borderId="41" xfId="0" applyFont="1" applyFill="1" applyBorder="1" applyAlignment="1" applyProtection="1">
      <alignment horizontal="center"/>
    </xf>
    <xf numFmtId="0" fontId="4" fillId="3" borderId="42" xfId="0" applyFont="1" applyFill="1" applyBorder="1" applyAlignment="1" applyProtection="1">
      <alignment horizontal="center"/>
    </xf>
    <xf numFmtId="0" fontId="4" fillId="3" borderId="43" xfId="0" applyFont="1" applyFill="1" applyBorder="1" applyAlignment="1" applyProtection="1">
      <alignment horizontal="center"/>
    </xf>
    <xf numFmtId="0" fontId="4" fillId="3" borderId="14" xfId="0" applyFont="1" applyFill="1" applyBorder="1" applyAlignment="1" applyProtection="1">
      <alignment horizontal="center"/>
    </xf>
    <xf numFmtId="0" fontId="4" fillId="3" borderId="13" xfId="0" applyFont="1" applyFill="1" applyBorder="1" applyAlignment="1" applyProtection="1">
      <alignment horizontal="center"/>
    </xf>
    <xf numFmtId="0" fontId="4" fillId="3" borderId="45" xfId="0" applyFont="1" applyFill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0" fontId="4" fillId="3" borderId="39" xfId="0" applyFont="1" applyFill="1" applyBorder="1" applyAlignment="1" applyProtection="1">
      <alignment horizontal="center"/>
    </xf>
    <xf numFmtId="0" fontId="4" fillId="3" borderId="40" xfId="0" applyFont="1" applyFill="1" applyBorder="1" applyAlignment="1" applyProtection="1">
      <alignment horizontal="center"/>
    </xf>
    <xf numFmtId="0" fontId="4" fillId="3" borderId="44" xfId="0" applyFont="1" applyFill="1" applyBorder="1" applyAlignment="1" applyProtection="1">
      <alignment horizontal="center"/>
    </xf>
    <xf numFmtId="0" fontId="4" fillId="3" borderId="50" xfId="0" applyFont="1" applyFill="1" applyBorder="1" applyAlignment="1" applyProtection="1">
      <alignment horizontal="center"/>
    </xf>
    <xf numFmtId="0" fontId="4" fillId="3" borderId="51" xfId="0" applyFont="1" applyFill="1" applyBorder="1" applyAlignment="1" applyProtection="1">
      <alignment horizontal="center"/>
    </xf>
    <xf numFmtId="0" fontId="4" fillId="3" borderId="52" xfId="0" applyFont="1" applyFill="1" applyBorder="1" applyAlignment="1" applyProtection="1">
      <alignment horizontal="center"/>
    </xf>
    <xf numFmtId="0" fontId="4" fillId="3" borderId="37" xfId="0" applyFont="1" applyFill="1" applyBorder="1" applyAlignment="1" applyProtection="1">
      <alignment horizontal="center"/>
    </xf>
    <xf numFmtId="0" fontId="4" fillId="3" borderId="38" xfId="0" applyFont="1" applyFill="1" applyBorder="1" applyAlignment="1" applyProtection="1">
      <alignment horizontal="center"/>
    </xf>
    <xf numFmtId="0" fontId="4" fillId="3" borderId="45" xfId="0" applyFont="1" applyFill="1" applyBorder="1" applyAlignment="1" applyProtection="1">
      <alignment horizontal="center"/>
    </xf>
    <xf numFmtId="0" fontId="20" fillId="0" borderId="53" xfId="0" applyFont="1" applyFill="1" applyBorder="1" applyAlignment="1">
      <alignment horizontal="center" vertical="center"/>
    </xf>
    <xf numFmtId="0" fontId="20" fillId="0" borderId="54" xfId="0" applyFont="1" applyFill="1" applyBorder="1" applyAlignment="1">
      <alignment horizontal="center" vertical="center"/>
    </xf>
    <xf numFmtId="0" fontId="20" fillId="0" borderId="55" xfId="0" applyFont="1" applyFill="1" applyBorder="1" applyAlignment="1">
      <alignment horizontal="center" vertical="center"/>
    </xf>
    <xf numFmtId="0" fontId="20" fillId="0" borderId="56" xfId="0" applyFont="1" applyFill="1" applyBorder="1" applyAlignment="1">
      <alignment horizontal="center" vertical="center"/>
    </xf>
    <xf numFmtId="0" fontId="20" fillId="0" borderId="53" xfId="0" applyFont="1" applyFill="1" applyBorder="1" applyAlignment="1">
      <alignment horizontal="center" vertical="center" wrapText="1"/>
    </xf>
    <xf numFmtId="0" fontId="20" fillId="0" borderId="54" xfId="0" applyFont="1" applyFill="1" applyBorder="1" applyAlignment="1">
      <alignment horizontal="center" vertical="center" wrapText="1"/>
    </xf>
    <xf numFmtId="0" fontId="20" fillId="0" borderId="55" xfId="0" applyFont="1" applyFill="1" applyBorder="1" applyAlignment="1">
      <alignment horizontal="center" vertical="center" wrapText="1"/>
    </xf>
    <xf numFmtId="0" fontId="20" fillId="0" borderId="56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4" fillId="3" borderId="34" xfId="0" applyFont="1" applyFill="1" applyBorder="1" applyAlignment="1" applyProtection="1">
      <alignment horizontal="center" vertical="center"/>
    </xf>
    <xf numFmtId="0" fontId="4" fillId="3" borderId="46" xfId="0" applyFont="1" applyFill="1" applyBorder="1" applyAlignment="1" applyProtection="1">
      <alignment horizontal="center" vertical="center"/>
    </xf>
    <xf numFmtId="0" fontId="4" fillId="3" borderId="47" xfId="0" applyFont="1" applyFill="1" applyBorder="1" applyAlignment="1" applyProtection="1">
      <alignment horizontal="center" vertical="center"/>
    </xf>
    <xf numFmtId="0" fontId="4" fillId="3" borderId="35" xfId="0" applyFont="1" applyFill="1" applyBorder="1" applyAlignment="1" applyProtection="1">
      <alignment horizontal="center" vertical="center"/>
    </xf>
    <xf numFmtId="0" fontId="4" fillId="3" borderId="48" xfId="0" applyFont="1" applyFill="1" applyBorder="1" applyAlignment="1" applyProtection="1">
      <alignment horizontal="center" vertical="center"/>
    </xf>
    <xf numFmtId="0" fontId="4" fillId="3" borderId="49" xfId="0" applyFont="1" applyFill="1" applyBorder="1" applyAlignment="1" applyProtection="1">
      <alignment horizontal="center" vertical="center"/>
    </xf>
    <xf numFmtId="0" fontId="54" fillId="18" borderId="36" xfId="0" applyFont="1" applyFill="1" applyBorder="1" applyAlignment="1">
      <alignment horizontal="center" vertical="center" shrinkToFit="1"/>
    </xf>
    <xf numFmtId="0" fontId="54" fillId="18" borderId="76" xfId="0" applyFont="1" applyFill="1" applyBorder="1" applyAlignment="1">
      <alignment horizontal="center" vertical="center" shrinkToFit="1"/>
    </xf>
    <xf numFmtId="0" fontId="18" fillId="11" borderId="71" xfId="0" applyFont="1" applyFill="1" applyBorder="1" applyAlignment="1">
      <alignment horizontal="center" vertical="center" shrinkToFit="1"/>
    </xf>
    <xf numFmtId="0" fontId="8" fillId="11" borderId="0" xfId="0" applyFont="1" applyFill="1" applyAlignment="1" applyProtection="1">
      <alignment horizontal="center"/>
    </xf>
    <xf numFmtId="0" fontId="1" fillId="0" borderId="0" xfId="1" applyBorder="1" applyProtection="1">
      <protection locked="0"/>
    </xf>
    <xf numFmtId="0" fontId="1" fillId="0" borderId="0" xfId="1" applyBorder="1" applyAlignment="1" applyProtection="1">
      <alignment horizontal="center"/>
      <protection locked="0"/>
    </xf>
    <xf numFmtId="0" fontId="2" fillId="0" borderId="0" xfId="1" applyFont="1" applyBorder="1" applyAlignment="1" applyProtection="1">
      <alignment horizontal="center" vertical="center"/>
      <protection locked="0"/>
    </xf>
    <xf numFmtId="0" fontId="7" fillId="0" borderId="0" xfId="1" applyFont="1" applyBorder="1" applyProtection="1">
      <protection locked="0"/>
    </xf>
    <xf numFmtId="0" fontId="7" fillId="0" borderId="0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 vertical="center"/>
      <protection locked="0"/>
    </xf>
    <xf numFmtId="0" fontId="33" fillId="0" borderId="0" xfId="1" applyFont="1" applyFill="1" applyBorder="1" applyAlignment="1" applyProtection="1">
      <alignment horizontal="center" vertical="center"/>
      <protection locked="0"/>
    </xf>
    <xf numFmtId="0" fontId="11" fillId="0" borderId="0" xfId="1" applyFont="1" applyFill="1" applyBorder="1" applyAlignment="1" applyProtection="1">
      <alignment horizontal="center" vertical="center"/>
      <protection locked="0"/>
    </xf>
  </cellXfs>
  <cellStyles count="11"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Normal" xfId="0" builtinId="0"/>
    <cellStyle name="Normal_Tableaux tournoi 2008" xfId="1" xr:uid="{00000000-0005-0000-0000-000009000000}"/>
    <cellStyle name="Normal_Tableaux tournoi 2008 ( élimination directe et double KO)" xfId="2" xr:uid="{00000000-0005-0000-0000-00000A000000}"/>
  </cellStyles>
  <dxfs count="144"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0"/>
        </patternFill>
      </fill>
    </dxf>
    <dxf>
      <fill>
        <patternFill>
          <bgColor indexed="9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9</xdr:col>
      <xdr:colOff>86300</xdr:colOff>
      <xdr:row>5</xdr:row>
      <xdr:rowOff>297000</xdr:rowOff>
    </xdr:to>
    <xdr:pic>
      <xdr:nvPicPr>
        <xdr:cNvPr id="2" name="Image 1" descr="https://upload.wikimedia.org/wikipedia/commons/2/26/FFB_-_Logo_2015.png">
          <a:extLst>
            <a:ext uri="{FF2B5EF4-FFF2-40B4-BE49-F238E27FC236}">
              <a16:creationId xmlns:a16="http://schemas.microsoft.com/office/drawing/2014/main" id="{A9773875-8939-4190-A26B-F9691888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2900" y="431800"/>
          <a:ext cx="237230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161921</xdr:colOff>
      <xdr:row>0</xdr:row>
      <xdr:rowOff>0</xdr:rowOff>
    </xdr:from>
    <xdr:to>
      <xdr:col>15</xdr:col>
      <xdr:colOff>1348067</xdr:colOff>
      <xdr:row>2</xdr:row>
      <xdr:rowOff>53250</xdr:rowOff>
    </xdr:to>
    <xdr:pic>
      <xdr:nvPicPr>
        <xdr:cNvPr id="3" name="Image 2" descr="https://upload.wikimedia.org/wikipedia/commons/2/26/FFB_-_Logo_2015.png">
          <a:extLst>
            <a:ext uri="{FF2B5EF4-FFF2-40B4-BE49-F238E27FC236}">
              <a16:creationId xmlns:a16="http://schemas.microsoft.com/office/drawing/2014/main" id="{B22F872D-E7A9-4252-81F6-97DE797EE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1" y="0"/>
          <a:ext cx="1186146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230475</xdr:colOff>
      <xdr:row>0</xdr:row>
      <xdr:rowOff>230444</xdr:rowOff>
    </xdr:from>
    <xdr:to>
      <xdr:col>6</xdr:col>
      <xdr:colOff>298340</xdr:colOff>
      <xdr:row>4</xdr:row>
      <xdr:rowOff>118791</xdr:rowOff>
    </xdr:to>
    <xdr:pic>
      <xdr:nvPicPr>
        <xdr:cNvPr id="7" name="Image 6" descr="https://upload.wikimedia.org/wikipedia/commons/2/26/FFB_-_Logo_2015.png">
          <a:extLst>
            <a:ext uri="{FF2B5EF4-FFF2-40B4-BE49-F238E27FC236}">
              <a16:creationId xmlns:a16="http://schemas.microsoft.com/office/drawing/2014/main" id="{C0F615E5-DF59-4309-81E9-FE82C45B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475" y="230444"/>
          <a:ext cx="2372300" cy="14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1543050</xdr:colOff>
      <xdr:row>4</xdr:row>
      <xdr:rowOff>117490</xdr:rowOff>
    </xdr:to>
    <xdr:pic>
      <xdr:nvPicPr>
        <xdr:cNvPr id="2" name="Image 1" descr="https://upload.wikimedia.org/wikipedia/commons/2/26/FFB_-_Logo_2015.png">
          <a:extLst>
            <a:ext uri="{FF2B5EF4-FFF2-40B4-BE49-F238E27FC236}">
              <a16:creationId xmlns:a16="http://schemas.microsoft.com/office/drawing/2014/main" id="{16285E2E-7E35-4579-89CF-ECD4C7AF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"/>
          <a:ext cx="1543050" cy="936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xcel-pratique.com/~files/doc2/Poules_Concours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Listes"/>
    </sheetNames>
    <sheetDataSet>
      <sheetData sheetId="0" refreshError="1"/>
      <sheetData sheetId="1">
        <row r="1">
          <cell r="A1" t="str">
            <v>Poules</v>
          </cell>
        </row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BQ38"/>
  <sheetViews>
    <sheetView topLeftCell="B1" zoomScale="75" zoomScaleNormal="75" zoomScaleSheetLayoutView="55" zoomScalePageLayoutView="95" workbookViewId="0">
      <selection activeCell="M17" sqref="M17"/>
    </sheetView>
  </sheetViews>
  <sheetFormatPr baseColWidth="10" defaultRowHeight="12.75" x14ac:dyDescent="0.2"/>
  <cols>
    <col min="1" max="1" width="2.42578125" customWidth="1"/>
    <col min="2" max="2" width="17.140625" style="1" customWidth="1"/>
    <col min="3" max="3" width="11.42578125" style="1" customWidth="1"/>
    <col min="4" max="5" width="20.42578125" style="1" bestFit="1" customWidth="1"/>
    <col min="6" max="6" width="9.42578125" style="1" customWidth="1"/>
    <col min="7" max="7" width="11.42578125" style="1" customWidth="1"/>
    <col min="8" max="8" width="11.42578125" style="2" customWidth="1"/>
    <col min="9" max="14" width="11.42578125" style="1" customWidth="1"/>
    <col min="15" max="15" width="20.42578125" style="1" customWidth="1"/>
    <col min="16" max="16" width="21.7109375" style="1" customWidth="1"/>
    <col min="17" max="17" width="11.42578125" style="1" customWidth="1"/>
    <col min="18" max="24" width="11.42578125" style="4" customWidth="1"/>
    <col min="25" max="48" width="11.42578125" style="3" customWidth="1"/>
    <col min="65" max="69" width="11.42578125" style="1" customWidth="1"/>
  </cols>
  <sheetData>
    <row r="1" spans="2:18" ht="13.5" thickBot="1" x14ac:dyDescent="0.25"/>
    <row r="2" spans="2:18" ht="20.25" thickBot="1" x14ac:dyDescent="0.25">
      <c r="G2" s="307"/>
      <c r="H2" s="308"/>
      <c r="I2" s="307"/>
      <c r="J2" s="307"/>
      <c r="K2" s="307"/>
      <c r="L2" s="307"/>
      <c r="M2" s="11"/>
      <c r="N2" s="235" t="s">
        <v>36</v>
      </c>
      <c r="O2" s="236"/>
      <c r="P2" s="236"/>
      <c r="Q2" s="233"/>
    </row>
    <row r="3" spans="2:18" ht="39.75" customHeight="1" thickBot="1" x14ac:dyDescent="0.25">
      <c r="D3" s="92" t="s">
        <v>33</v>
      </c>
      <c r="E3" s="93" t="s">
        <v>34</v>
      </c>
      <c r="G3" s="307"/>
      <c r="H3" s="308"/>
      <c r="I3" s="307"/>
      <c r="J3" s="307"/>
      <c r="K3" s="307"/>
      <c r="L3" s="307"/>
      <c r="M3" s="11"/>
      <c r="N3" s="12" t="s">
        <v>37</v>
      </c>
      <c r="O3" s="110" t="s">
        <v>38</v>
      </c>
      <c r="P3" s="110" t="s">
        <v>39</v>
      </c>
      <c r="Q3" s="234"/>
    </row>
    <row r="4" spans="2:18" ht="24.95" customHeight="1" thickBot="1" x14ac:dyDescent="0.4">
      <c r="B4" s="103" t="s">
        <v>30</v>
      </c>
      <c r="C4" s="94" t="s">
        <v>14</v>
      </c>
      <c r="D4" s="86" t="str">
        <f>O4</f>
        <v>OCHOISKI B</v>
      </c>
      <c r="E4" s="86" t="str">
        <f>P4</f>
        <v>Brian</v>
      </c>
      <c r="F4" s="172"/>
      <c r="G4" s="312"/>
      <c r="H4" s="312"/>
      <c r="I4" s="312"/>
      <c r="J4" s="312"/>
      <c r="K4" s="312"/>
      <c r="L4" s="312"/>
      <c r="M4" s="13"/>
      <c r="N4" s="112" t="s">
        <v>40</v>
      </c>
      <c r="O4" s="200" t="s">
        <v>110</v>
      </c>
      <c r="P4" s="201" t="s">
        <v>99</v>
      </c>
      <c r="Q4" s="113">
        <v>1</v>
      </c>
      <c r="R4" s="205"/>
    </row>
    <row r="5" spans="2:18" ht="24.95" customHeight="1" thickBot="1" x14ac:dyDescent="0.4">
      <c r="B5" s="231" t="s">
        <v>0</v>
      </c>
      <c r="C5" s="95" t="s">
        <v>15</v>
      </c>
      <c r="D5" s="87" t="str">
        <f>O15</f>
        <v>MADDISON</v>
      </c>
      <c r="E5" s="87" t="str">
        <f>P15</f>
        <v>Jérémy</v>
      </c>
      <c r="F5" s="172"/>
      <c r="G5" s="309"/>
      <c r="H5" s="309"/>
      <c r="I5" s="309"/>
      <c r="J5" s="309"/>
      <c r="K5" s="309"/>
      <c r="L5" s="309"/>
      <c r="M5" s="13"/>
      <c r="N5" s="112" t="s">
        <v>41</v>
      </c>
      <c r="O5" s="188" t="s">
        <v>116</v>
      </c>
      <c r="P5" s="189" t="s">
        <v>117</v>
      </c>
      <c r="Q5" s="113">
        <v>2</v>
      </c>
      <c r="R5" s="205"/>
    </row>
    <row r="6" spans="2:18" ht="24.95" customHeight="1" thickBot="1" x14ac:dyDescent="0.4">
      <c r="B6" s="231"/>
      <c r="C6" s="95" t="s">
        <v>16</v>
      </c>
      <c r="D6" s="174" t="str">
        <f>O19</f>
        <v>CHOUILLIER</v>
      </c>
      <c r="E6" s="174" t="str">
        <f>P19</f>
        <v>Marc</v>
      </c>
      <c r="F6" s="172"/>
      <c r="G6" s="313"/>
      <c r="H6" s="314"/>
      <c r="I6" s="314"/>
      <c r="J6" s="314"/>
      <c r="K6" s="314"/>
      <c r="L6" s="314"/>
      <c r="M6" s="13"/>
      <c r="N6" s="112" t="s">
        <v>42</v>
      </c>
      <c r="O6" s="193" t="s">
        <v>118</v>
      </c>
      <c r="P6" s="194" t="s">
        <v>119</v>
      </c>
      <c r="Q6" s="113">
        <v>3</v>
      </c>
      <c r="R6" s="205"/>
    </row>
    <row r="7" spans="2:18" ht="24.95" customHeight="1" thickBot="1" x14ac:dyDescent="0.4">
      <c r="B7" s="232"/>
      <c r="C7" s="114"/>
      <c r="D7" s="115"/>
      <c r="E7" s="115"/>
      <c r="F7" s="172"/>
      <c r="G7" s="310"/>
      <c r="H7" s="311"/>
      <c r="I7" s="310"/>
      <c r="J7" s="310"/>
      <c r="K7" s="310"/>
      <c r="L7" s="310"/>
      <c r="M7" s="13"/>
      <c r="N7" s="112" t="s">
        <v>43</v>
      </c>
      <c r="O7" s="186" t="s">
        <v>95</v>
      </c>
      <c r="P7" s="187" t="s">
        <v>96</v>
      </c>
      <c r="Q7" s="113">
        <v>4</v>
      </c>
      <c r="R7" s="205"/>
    </row>
    <row r="8" spans="2:18" ht="24.95" customHeight="1" thickBot="1" x14ac:dyDescent="0.4">
      <c r="B8" s="103" t="s">
        <v>61</v>
      </c>
      <c r="C8" s="94" t="s">
        <v>17</v>
      </c>
      <c r="D8" s="88" t="str">
        <f>O11</f>
        <v>KOCH</v>
      </c>
      <c r="E8" s="88" t="str">
        <f>P11</f>
        <v>Maximilien</v>
      </c>
      <c r="F8" s="172"/>
      <c r="G8" s="312"/>
      <c r="H8" s="312"/>
      <c r="I8" s="312"/>
      <c r="J8" s="312"/>
      <c r="K8" s="312"/>
      <c r="L8" s="312"/>
      <c r="M8" s="13"/>
      <c r="N8" s="112" t="s">
        <v>54</v>
      </c>
      <c r="O8" s="200" t="s">
        <v>111</v>
      </c>
      <c r="P8" s="201" t="s">
        <v>97</v>
      </c>
      <c r="Q8" s="113">
        <v>5</v>
      </c>
      <c r="R8" s="205"/>
    </row>
    <row r="9" spans="2:18" ht="24.95" customHeight="1" thickBot="1" x14ac:dyDescent="0.4">
      <c r="B9" s="231" t="s">
        <v>1</v>
      </c>
      <c r="C9" s="95" t="s">
        <v>18</v>
      </c>
      <c r="D9" s="87" t="str">
        <f>O24</f>
        <v>BECAM</v>
      </c>
      <c r="E9" s="87" t="str">
        <f>P24</f>
        <v>Loic</v>
      </c>
      <c r="F9" s="172"/>
      <c r="G9" s="309"/>
      <c r="H9" s="309"/>
      <c r="I9" s="309"/>
      <c r="J9" s="309"/>
      <c r="K9" s="309"/>
      <c r="L9" s="309"/>
      <c r="M9" s="13"/>
      <c r="N9" s="112" t="s">
        <v>55</v>
      </c>
      <c r="O9" s="186" t="s">
        <v>73</v>
      </c>
      <c r="P9" s="187" t="s">
        <v>98</v>
      </c>
      <c r="Q9" s="113">
        <v>6</v>
      </c>
      <c r="R9" s="205"/>
    </row>
    <row r="10" spans="2:18" ht="24.95" customHeight="1" thickBot="1" x14ac:dyDescent="0.4">
      <c r="B10" s="231"/>
      <c r="C10" s="95" t="s">
        <v>19</v>
      </c>
      <c r="D10" s="174" t="str">
        <f>O12</f>
        <v>MORTREUX</v>
      </c>
      <c r="E10" s="174" t="str">
        <f>P12</f>
        <v>Nicolas</v>
      </c>
      <c r="F10" s="172"/>
      <c r="G10" s="314"/>
      <c r="H10" s="314"/>
      <c r="I10" s="314"/>
      <c r="J10" s="314"/>
      <c r="K10" s="314"/>
      <c r="L10" s="314"/>
      <c r="M10" s="13"/>
      <c r="N10" s="112" t="s">
        <v>56</v>
      </c>
      <c r="O10" s="193" t="s">
        <v>120</v>
      </c>
      <c r="P10" s="194" t="s">
        <v>103</v>
      </c>
      <c r="Q10" s="113">
        <v>7</v>
      </c>
      <c r="R10" s="205"/>
    </row>
    <row r="11" spans="2:18" ht="24.95" customHeight="1" thickBot="1" x14ac:dyDescent="0.4">
      <c r="B11" s="232"/>
      <c r="C11" s="114"/>
      <c r="D11" s="115"/>
      <c r="E11" s="115"/>
      <c r="F11" s="172"/>
      <c r="G11" s="310"/>
      <c r="H11" s="311"/>
      <c r="I11" s="310"/>
      <c r="J11" s="310"/>
      <c r="K11" s="310"/>
      <c r="L11" s="310"/>
      <c r="M11" s="13"/>
      <c r="N11" s="112" t="s">
        <v>57</v>
      </c>
      <c r="O11" s="200" t="s">
        <v>104</v>
      </c>
      <c r="P11" s="201" t="s">
        <v>105</v>
      </c>
      <c r="Q11" s="113">
        <v>8</v>
      </c>
      <c r="R11" s="205"/>
    </row>
    <row r="12" spans="2:18" ht="24.95" customHeight="1" thickBot="1" x14ac:dyDescent="0.4">
      <c r="B12" s="103" t="s">
        <v>58</v>
      </c>
      <c r="C12" s="94" t="s">
        <v>20</v>
      </c>
      <c r="D12" s="88" t="str">
        <f>O8</f>
        <v>OCHOISKI S</v>
      </c>
      <c r="E12" s="88" t="str">
        <f>P8</f>
        <v>Stéphane</v>
      </c>
      <c r="F12" s="172"/>
      <c r="G12" s="312"/>
      <c r="H12" s="312"/>
      <c r="I12" s="312"/>
      <c r="J12" s="312"/>
      <c r="K12" s="312"/>
      <c r="L12" s="312"/>
      <c r="M12" s="13"/>
      <c r="N12" s="171" t="s">
        <v>27</v>
      </c>
      <c r="O12" s="184" t="s">
        <v>71</v>
      </c>
      <c r="P12" s="185" t="s">
        <v>103</v>
      </c>
      <c r="Q12" s="109">
        <v>9</v>
      </c>
      <c r="R12" s="205"/>
    </row>
    <row r="13" spans="2:18" ht="24.95" customHeight="1" thickBot="1" x14ac:dyDescent="0.4">
      <c r="B13" s="231" t="s">
        <v>2</v>
      </c>
      <c r="C13" s="95" t="s">
        <v>21</v>
      </c>
      <c r="D13" s="174" t="str">
        <f>O13</f>
        <v>SHAFI</v>
      </c>
      <c r="E13" s="174" t="str">
        <f>P13</f>
        <v>Amir</v>
      </c>
      <c r="F13" s="172"/>
      <c r="G13" s="309"/>
      <c r="H13" s="309"/>
      <c r="I13" s="309"/>
      <c r="J13" s="309"/>
      <c r="K13" s="309"/>
      <c r="L13" s="309"/>
      <c r="M13" s="13"/>
      <c r="N13" s="171" t="s">
        <v>27</v>
      </c>
      <c r="O13" s="184" t="s">
        <v>75</v>
      </c>
      <c r="P13" s="185" t="s">
        <v>121</v>
      </c>
      <c r="Q13" s="109">
        <v>10</v>
      </c>
      <c r="R13" s="205"/>
    </row>
    <row r="14" spans="2:18" ht="24.95" customHeight="1" thickBot="1" x14ac:dyDescent="0.4">
      <c r="B14" s="231"/>
      <c r="C14" s="95" t="s">
        <v>22</v>
      </c>
      <c r="D14" s="175" t="str">
        <f>O21</f>
        <v>RIVES-LANGE</v>
      </c>
      <c r="E14" s="175" t="str">
        <f>P21</f>
        <v>Christophe</v>
      </c>
      <c r="F14" s="172"/>
      <c r="G14" s="314"/>
      <c r="H14" s="314"/>
      <c r="I14" s="314"/>
      <c r="J14" s="314"/>
      <c r="K14" s="314"/>
      <c r="L14" s="314"/>
      <c r="M14" s="13"/>
      <c r="N14" s="171" t="s">
        <v>27</v>
      </c>
      <c r="O14" s="184" t="s">
        <v>74</v>
      </c>
      <c r="P14" s="185" t="s">
        <v>122</v>
      </c>
      <c r="Q14" s="108">
        <v>11</v>
      </c>
      <c r="R14" s="205"/>
    </row>
    <row r="15" spans="2:18" ht="24.95" customHeight="1" thickBot="1" x14ac:dyDescent="0.4">
      <c r="B15" s="232"/>
      <c r="C15" s="114"/>
      <c r="D15" s="175"/>
      <c r="E15" s="175"/>
      <c r="F15" s="172"/>
      <c r="G15" s="310"/>
      <c r="H15" s="311"/>
      <c r="I15" s="310"/>
      <c r="J15" s="310"/>
      <c r="K15" s="310"/>
      <c r="L15" s="310"/>
      <c r="M15" s="13"/>
      <c r="N15" s="171" t="s">
        <v>27</v>
      </c>
      <c r="O15" s="184" t="s">
        <v>70</v>
      </c>
      <c r="P15" s="185" t="s">
        <v>122</v>
      </c>
      <c r="Q15" s="108">
        <v>12</v>
      </c>
      <c r="R15" s="205"/>
    </row>
    <row r="16" spans="2:18" ht="24.95" customHeight="1" thickBot="1" x14ac:dyDescent="0.4">
      <c r="B16" s="103" t="s">
        <v>31</v>
      </c>
      <c r="C16" s="94" t="s">
        <v>23</v>
      </c>
      <c r="D16" s="88" t="str">
        <f>O7</f>
        <v xml:space="preserve">CALLEWAERT </v>
      </c>
      <c r="E16" s="88" t="str">
        <f>P7</f>
        <v>Alexis</v>
      </c>
      <c r="F16" s="172"/>
      <c r="G16" s="312"/>
      <c r="H16" s="312"/>
      <c r="I16" s="312"/>
      <c r="J16" s="312"/>
      <c r="K16" s="312"/>
      <c r="L16" s="312"/>
      <c r="M16" s="13"/>
      <c r="N16" s="171" t="s">
        <v>27</v>
      </c>
      <c r="O16" s="184" t="s">
        <v>72</v>
      </c>
      <c r="P16" s="185" t="s">
        <v>123</v>
      </c>
      <c r="Q16" s="108">
        <v>13</v>
      </c>
      <c r="R16" s="205"/>
    </row>
    <row r="17" spans="2:69" ht="24.95" customHeight="1" thickBot="1" x14ac:dyDescent="0.4">
      <c r="B17" s="231" t="s">
        <v>35</v>
      </c>
      <c r="C17" s="95" t="s">
        <v>24</v>
      </c>
      <c r="D17" s="174" t="str">
        <f>O18</f>
        <v>VIALARD</v>
      </c>
      <c r="E17" s="174" t="str">
        <f>P18</f>
        <v>Angélique</v>
      </c>
      <c r="F17" s="172"/>
      <c r="G17" s="309"/>
      <c r="H17" s="309"/>
      <c r="I17" s="309"/>
      <c r="J17" s="309"/>
      <c r="K17" s="309"/>
      <c r="L17" s="309"/>
      <c r="M17" s="13"/>
      <c r="N17" s="190" t="s">
        <v>65</v>
      </c>
      <c r="O17" s="191" t="s">
        <v>124</v>
      </c>
      <c r="P17" s="192" t="s">
        <v>103</v>
      </c>
      <c r="Q17" s="108">
        <v>14</v>
      </c>
      <c r="R17" s="205"/>
      <c r="S17" s="3"/>
      <c r="T17" s="3"/>
      <c r="U17" s="3"/>
      <c r="V17" s="3"/>
      <c r="W17" s="3"/>
      <c r="X17" s="3"/>
      <c r="AJ17"/>
      <c r="AK17"/>
      <c r="AL17"/>
      <c r="AM17"/>
      <c r="AN17"/>
      <c r="AO17"/>
      <c r="AP17"/>
      <c r="AQ17"/>
      <c r="AR17"/>
      <c r="AS17"/>
      <c r="AT17"/>
      <c r="AU17"/>
      <c r="AV17"/>
      <c r="AZ17" s="1"/>
      <c r="BA17" s="1"/>
      <c r="BB17" s="1"/>
      <c r="BC17" s="1"/>
      <c r="BD17" s="1"/>
      <c r="BM17"/>
      <c r="BN17"/>
      <c r="BO17"/>
      <c r="BP17"/>
      <c r="BQ17"/>
    </row>
    <row r="18" spans="2:69" ht="24.95" customHeight="1" thickBot="1" x14ac:dyDescent="0.4">
      <c r="B18" s="231"/>
      <c r="C18" s="95" t="s">
        <v>25</v>
      </c>
      <c r="D18" s="174" t="str">
        <f>O23</f>
        <v>GOURICHON</v>
      </c>
      <c r="E18" s="174" t="str">
        <f>P23</f>
        <v>Fabien</v>
      </c>
      <c r="F18" s="172"/>
      <c r="G18" s="314"/>
      <c r="H18" s="314"/>
      <c r="I18" s="314"/>
      <c r="J18" s="314"/>
      <c r="K18" s="314"/>
      <c r="L18" s="314"/>
      <c r="M18" s="13"/>
      <c r="N18" s="190" t="s">
        <v>65</v>
      </c>
      <c r="O18" s="191" t="s">
        <v>125</v>
      </c>
      <c r="P18" s="192" t="s">
        <v>126</v>
      </c>
      <c r="Q18" s="108">
        <v>15</v>
      </c>
      <c r="R18" s="205"/>
    </row>
    <row r="19" spans="2:69" ht="24.95" customHeight="1" thickBot="1" x14ac:dyDescent="0.4">
      <c r="B19" s="232"/>
      <c r="C19" s="114"/>
      <c r="D19" s="174"/>
      <c r="E19" s="174"/>
      <c r="F19" s="172"/>
      <c r="G19" s="307"/>
      <c r="H19" s="308"/>
      <c r="I19" s="307"/>
      <c r="J19" s="307"/>
      <c r="K19" s="307"/>
      <c r="L19" s="307"/>
      <c r="N19" s="190" t="s">
        <v>65</v>
      </c>
      <c r="O19" s="191" t="s">
        <v>127</v>
      </c>
      <c r="P19" s="192" t="s">
        <v>102</v>
      </c>
      <c r="Q19" s="108">
        <v>16</v>
      </c>
      <c r="R19" s="205"/>
    </row>
    <row r="20" spans="2:69" ht="24" thickBot="1" x14ac:dyDescent="0.4">
      <c r="B20" s="103" t="s">
        <v>62</v>
      </c>
      <c r="C20" s="94" t="s">
        <v>26</v>
      </c>
      <c r="D20" s="86" t="str">
        <f>O6</f>
        <v>FROSTIN</v>
      </c>
      <c r="E20" s="86" t="str">
        <f>P6</f>
        <v>Adrien</v>
      </c>
      <c r="F20" s="172"/>
      <c r="G20" s="312"/>
      <c r="H20" s="312"/>
      <c r="I20" s="312"/>
      <c r="J20" s="312"/>
      <c r="K20" s="312"/>
      <c r="L20" s="312"/>
      <c r="N20" s="190" t="s">
        <v>65</v>
      </c>
      <c r="O20" s="191" t="s">
        <v>128</v>
      </c>
      <c r="P20" s="192" t="s">
        <v>129</v>
      </c>
      <c r="Q20" s="108">
        <v>17</v>
      </c>
      <c r="R20" s="205"/>
    </row>
    <row r="21" spans="2:69" ht="24" thickBot="1" x14ac:dyDescent="0.4">
      <c r="B21" s="231" t="s">
        <v>50</v>
      </c>
      <c r="C21" s="95" t="s">
        <v>27</v>
      </c>
      <c r="D21" s="87" t="str">
        <f>O20</f>
        <v>MARGONTIER</v>
      </c>
      <c r="E21" s="206" t="str">
        <f>P20</f>
        <v>Jean-Christophe</v>
      </c>
      <c r="F21" s="172"/>
      <c r="G21" s="309"/>
      <c r="H21" s="309"/>
      <c r="I21" s="309"/>
      <c r="J21" s="309"/>
      <c r="K21" s="309"/>
      <c r="L21" s="309"/>
      <c r="N21" s="190" t="s">
        <v>65</v>
      </c>
      <c r="O21" s="191" t="s">
        <v>130</v>
      </c>
      <c r="P21" s="192" t="s">
        <v>132</v>
      </c>
      <c r="Q21" s="108">
        <v>18</v>
      </c>
      <c r="R21" s="205"/>
    </row>
    <row r="22" spans="2:69" ht="20.25" customHeight="1" thickBot="1" x14ac:dyDescent="0.4">
      <c r="B22" s="231"/>
      <c r="C22" s="95" t="s">
        <v>28</v>
      </c>
      <c r="D22" s="87" t="str">
        <f>O16</f>
        <v>DEDIEU</v>
      </c>
      <c r="E22" s="87" t="str">
        <f>P16</f>
        <v>Olivier</v>
      </c>
      <c r="F22" s="172"/>
      <c r="G22" s="313"/>
      <c r="H22" s="314"/>
      <c r="I22" s="314"/>
      <c r="J22" s="314"/>
      <c r="K22" s="314"/>
      <c r="L22" s="314"/>
      <c r="N22" s="190" t="s">
        <v>65</v>
      </c>
      <c r="O22" s="191" t="s">
        <v>131</v>
      </c>
      <c r="P22" s="192" t="s">
        <v>133</v>
      </c>
      <c r="Q22" s="108">
        <v>19</v>
      </c>
      <c r="R22" s="205"/>
    </row>
    <row r="23" spans="2:69" ht="24" thickBot="1" x14ac:dyDescent="0.4">
      <c r="B23" s="232"/>
      <c r="C23" s="114"/>
      <c r="D23" s="175"/>
      <c r="E23" s="175"/>
      <c r="F23" s="172"/>
      <c r="G23" s="310"/>
      <c r="H23" s="311"/>
      <c r="I23" s="310"/>
      <c r="J23" s="310"/>
      <c r="K23" s="310"/>
      <c r="L23" s="310"/>
      <c r="N23" s="197" t="s">
        <v>140</v>
      </c>
      <c r="O23" s="195" t="s">
        <v>100</v>
      </c>
      <c r="P23" s="196" t="s">
        <v>101</v>
      </c>
      <c r="Q23" s="108">
        <v>20</v>
      </c>
      <c r="R23" s="205"/>
    </row>
    <row r="24" spans="2:69" ht="24" thickBot="1" x14ac:dyDescent="0.4">
      <c r="B24" s="103" t="s">
        <v>60</v>
      </c>
      <c r="C24" s="94" t="s">
        <v>29</v>
      </c>
      <c r="D24" s="88" t="str">
        <f>O9</f>
        <v>BEAUCHAMP</v>
      </c>
      <c r="E24" s="88" t="str">
        <f>P9</f>
        <v>Jean-Marc</v>
      </c>
      <c r="F24" s="172"/>
      <c r="G24" s="312"/>
      <c r="H24" s="312"/>
      <c r="I24" s="312"/>
      <c r="J24" s="312"/>
      <c r="K24" s="312"/>
      <c r="L24" s="312"/>
      <c r="N24" s="197" t="s">
        <v>140</v>
      </c>
      <c r="O24" s="195" t="s">
        <v>134</v>
      </c>
      <c r="P24" s="196" t="s">
        <v>138</v>
      </c>
      <c r="Q24" s="108">
        <v>21</v>
      </c>
      <c r="R24" s="205"/>
    </row>
    <row r="25" spans="2:69" ht="24" thickBot="1" x14ac:dyDescent="0.4">
      <c r="B25" s="231" t="s">
        <v>51</v>
      </c>
      <c r="C25" s="95" t="s">
        <v>63</v>
      </c>
      <c r="D25" s="87" t="str">
        <f>O22</f>
        <v>MONTOT</v>
      </c>
      <c r="E25" s="87" t="str">
        <f>P22</f>
        <v>Laurent</v>
      </c>
      <c r="F25" s="172"/>
      <c r="G25" s="309"/>
      <c r="H25" s="309"/>
      <c r="I25" s="309"/>
      <c r="J25" s="309"/>
      <c r="K25" s="309"/>
      <c r="L25" s="309"/>
      <c r="N25" s="197" t="s">
        <v>140</v>
      </c>
      <c r="O25" s="195" t="s">
        <v>135</v>
      </c>
      <c r="P25" s="196" t="s">
        <v>139</v>
      </c>
      <c r="Q25" s="108">
        <v>22</v>
      </c>
      <c r="R25" s="205"/>
    </row>
    <row r="26" spans="2:69" ht="24" thickBot="1" x14ac:dyDescent="0.4">
      <c r="B26" s="231"/>
      <c r="C26" s="95" t="s">
        <v>64</v>
      </c>
      <c r="D26" s="174" t="str">
        <f>O26</f>
        <v>HAMET</v>
      </c>
      <c r="E26" s="174" t="str">
        <f>P26</f>
        <v>Gildas</v>
      </c>
      <c r="F26" s="172"/>
      <c r="G26" s="314"/>
      <c r="H26" s="314"/>
      <c r="I26" s="314"/>
      <c r="J26" s="314"/>
      <c r="K26" s="314"/>
      <c r="L26" s="314"/>
      <c r="N26" s="197" t="s">
        <v>140</v>
      </c>
      <c r="O26" s="195" t="s">
        <v>136</v>
      </c>
      <c r="P26" s="196" t="s">
        <v>137</v>
      </c>
      <c r="Q26" s="108">
        <v>23</v>
      </c>
      <c r="R26" s="205"/>
    </row>
    <row r="27" spans="2:69" ht="24" thickBot="1" x14ac:dyDescent="0.4">
      <c r="B27" s="232"/>
      <c r="C27" s="114"/>
      <c r="D27" s="115"/>
      <c r="E27" s="115"/>
      <c r="F27" s="172"/>
      <c r="G27" s="310"/>
      <c r="H27" s="311"/>
      <c r="I27" s="310"/>
      <c r="J27" s="310"/>
      <c r="K27" s="310"/>
      <c r="L27" s="310"/>
      <c r="N27" s="202" t="s">
        <v>146</v>
      </c>
      <c r="O27" s="203" t="s">
        <v>141</v>
      </c>
      <c r="P27" s="204" t="s">
        <v>142</v>
      </c>
      <c r="Q27" s="108">
        <v>24</v>
      </c>
      <c r="R27" s="205"/>
    </row>
    <row r="28" spans="2:69" ht="24" thickBot="1" x14ac:dyDescent="0.3">
      <c r="B28" s="103" t="s">
        <v>59</v>
      </c>
      <c r="C28" s="94" t="s">
        <v>65</v>
      </c>
      <c r="D28" s="88" t="str">
        <f>O10</f>
        <v>RIMBOT</v>
      </c>
      <c r="E28" s="88" t="str">
        <f>P10</f>
        <v>Nicolas</v>
      </c>
      <c r="F28" s="172"/>
      <c r="G28" s="312"/>
      <c r="H28" s="312"/>
      <c r="I28" s="312"/>
      <c r="J28" s="312"/>
      <c r="K28" s="312"/>
      <c r="L28" s="312"/>
      <c r="N28" s="198"/>
      <c r="O28" s="111"/>
      <c r="P28" s="111"/>
      <c r="Q28" s="108">
        <v>25</v>
      </c>
    </row>
    <row r="29" spans="2:69" ht="24" thickBot="1" x14ac:dyDescent="0.3">
      <c r="B29" s="231" t="s">
        <v>52</v>
      </c>
      <c r="C29" s="95" t="s">
        <v>66</v>
      </c>
      <c r="D29" s="87" t="str">
        <f>O14</f>
        <v>DORCHIES</v>
      </c>
      <c r="E29" s="87" t="str">
        <f>P14</f>
        <v>Jérémy</v>
      </c>
      <c r="F29" s="172"/>
      <c r="G29" s="309"/>
      <c r="H29" s="309"/>
      <c r="I29" s="309"/>
      <c r="J29" s="309"/>
      <c r="K29" s="309"/>
      <c r="L29" s="309"/>
      <c r="N29" s="90"/>
      <c r="O29" s="111"/>
      <c r="P29" s="124"/>
      <c r="Q29" s="108">
        <v>26</v>
      </c>
    </row>
    <row r="30" spans="2:69" ht="24" thickBot="1" x14ac:dyDescent="0.3">
      <c r="B30" s="231"/>
      <c r="C30" s="95" t="s">
        <v>67</v>
      </c>
      <c r="D30" s="87" t="str">
        <f>O17</f>
        <v>RIVIERE</v>
      </c>
      <c r="E30" s="87" t="str">
        <f>P17</f>
        <v>Nicolas</v>
      </c>
      <c r="F30" s="173"/>
      <c r="G30" s="314"/>
      <c r="H30" s="314"/>
      <c r="I30" s="314"/>
      <c r="J30" s="314"/>
      <c r="K30" s="314"/>
      <c r="L30" s="314"/>
      <c r="N30" s="90"/>
      <c r="O30" s="111"/>
      <c r="P30" s="124"/>
      <c r="Q30" s="108">
        <v>27</v>
      </c>
    </row>
    <row r="31" spans="2:69" ht="24" thickBot="1" x14ac:dyDescent="0.3">
      <c r="B31" s="232"/>
      <c r="C31" s="114"/>
      <c r="D31" s="174"/>
      <c r="E31" s="174"/>
      <c r="F31" s="172"/>
      <c r="G31" s="310"/>
      <c r="H31" s="311"/>
      <c r="I31" s="310"/>
      <c r="J31" s="310"/>
      <c r="K31" s="310"/>
      <c r="L31" s="310"/>
      <c r="N31" s="91"/>
      <c r="O31" s="111"/>
      <c r="P31" s="124"/>
      <c r="Q31" s="108">
        <v>28</v>
      </c>
    </row>
    <row r="32" spans="2:69" ht="25.5" thickBot="1" x14ac:dyDescent="0.25">
      <c r="B32" s="103" t="s">
        <v>32</v>
      </c>
      <c r="C32" s="94" t="s">
        <v>68</v>
      </c>
      <c r="D32" s="88" t="str">
        <f>O5</f>
        <v>MONNIN</v>
      </c>
      <c r="E32" s="88" t="str">
        <f>P5</f>
        <v>Fabian</v>
      </c>
      <c r="F32" s="172"/>
      <c r="G32" s="312"/>
      <c r="H32" s="312"/>
      <c r="I32" s="312"/>
      <c r="J32" s="312"/>
      <c r="K32" s="312"/>
      <c r="L32" s="312"/>
      <c r="N32" s="91"/>
      <c r="O32" s="89"/>
      <c r="P32" s="89"/>
      <c r="Q32" s="108">
        <v>29</v>
      </c>
    </row>
    <row r="33" spans="2:17" ht="25.5" thickBot="1" x14ac:dyDescent="0.25">
      <c r="B33" s="231" t="s">
        <v>53</v>
      </c>
      <c r="C33" s="95" t="s">
        <v>69</v>
      </c>
      <c r="D33" s="174" t="str">
        <f>O25</f>
        <v>LORIEUL</v>
      </c>
      <c r="E33" s="174" t="str">
        <f>P25</f>
        <v>Alexandre</v>
      </c>
      <c r="F33" s="172"/>
      <c r="G33" s="309"/>
      <c r="H33" s="309"/>
      <c r="I33" s="309"/>
      <c r="J33" s="309"/>
      <c r="K33" s="309"/>
      <c r="L33" s="309"/>
      <c r="N33" s="91"/>
      <c r="O33" s="89"/>
      <c r="P33" s="89"/>
      <c r="Q33" s="108">
        <v>30</v>
      </c>
    </row>
    <row r="34" spans="2:17" ht="25.5" thickBot="1" x14ac:dyDescent="0.25">
      <c r="B34" s="231"/>
      <c r="C34" s="95" t="s">
        <v>48</v>
      </c>
      <c r="D34" s="87" t="str">
        <f>O27</f>
        <v>D'ANNA</v>
      </c>
      <c r="E34" s="87" t="str">
        <f>P27</f>
        <v>Régis</v>
      </c>
      <c r="F34" s="172"/>
      <c r="G34" s="314"/>
      <c r="H34" s="314"/>
      <c r="I34" s="314"/>
      <c r="J34" s="314"/>
      <c r="K34" s="314"/>
      <c r="L34" s="314"/>
      <c r="N34" s="91"/>
      <c r="O34" s="89"/>
      <c r="P34" s="89"/>
      <c r="Q34" s="108">
        <v>31</v>
      </c>
    </row>
    <row r="35" spans="2:17" ht="25.5" thickBot="1" x14ac:dyDescent="0.25">
      <c r="B35" s="232"/>
      <c r="C35" s="114"/>
      <c r="D35" s="174"/>
      <c r="E35" s="175"/>
      <c r="F35" s="172"/>
      <c r="G35" s="307"/>
      <c r="H35" s="308"/>
      <c r="I35" s="307"/>
      <c r="J35" s="307"/>
      <c r="K35" s="307"/>
      <c r="L35" s="307"/>
      <c r="N35" s="91"/>
      <c r="O35" s="89"/>
      <c r="P35" s="89"/>
      <c r="Q35" s="108">
        <v>32</v>
      </c>
    </row>
    <row r="36" spans="2:17" x14ac:dyDescent="0.2">
      <c r="F36" s="172"/>
      <c r="G36" s="307"/>
      <c r="H36" s="308"/>
      <c r="I36" s="307"/>
      <c r="J36" s="307"/>
      <c r="K36" s="307"/>
      <c r="L36" s="307"/>
    </row>
    <row r="37" spans="2:17" x14ac:dyDescent="0.2">
      <c r="F37" s="172"/>
      <c r="G37" s="307"/>
      <c r="H37" s="308"/>
      <c r="I37" s="307"/>
      <c r="J37" s="307"/>
      <c r="K37" s="307"/>
      <c r="L37" s="307"/>
    </row>
    <row r="38" spans="2:17" x14ac:dyDescent="0.2">
      <c r="F38" s="172"/>
      <c r="G38" s="307"/>
      <c r="H38" s="308"/>
      <c r="I38" s="307"/>
      <c r="J38" s="307"/>
      <c r="K38" s="307"/>
      <c r="L38" s="307"/>
    </row>
  </sheetData>
  <mergeCells count="18">
    <mergeCell ref="B5:B7"/>
    <mergeCell ref="B9:B11"/>
    <mergeCell ref="B13:B15"/>
    <mergeCell ref="B17:B19"/>
    <mergeCell ref="Q2:Q3"/>
    <mergeCell ref="N2:P2"/>
    <mergeCell ref="G4:L4"/>
    <mergeCell ref="G8:L8"/>
    <mergeCell ref="G12:L12"/>
    <mergeCell ref="G16:L16"/>
    <mergeCell ref="G32:L32"/>
    <mergeCell ref="B33:B35"/>
    <mergeCell ref="G20:L20"/>
    <mergeCell ref="B21:B23"/>
    <mergeCell ref="G24:L24"/>
    <mergeCell ref="B25:B27"/>
    <mergeCell ref="G28:L28"/>
    <mergeCell ref="B29:B31"/>
  </mergeCells>
  <phoneticPr fontId="0" type="noConversion"/>
  <dataValidations count="3">
    <dataValidation type="list" allowBlank="1" showInputMessage="1" showErrorMessage="1" sqref="D29:E29" xr:uid="{00000000-0002-0000-0000-000000000000}">
      <formula1>$O$12:$O$19</formula1>
    </dataValidation>
    <dataValidation type="list" allowBlank="1" showInputMessage="1" showErrorMessage="1" sqref="D5:E5" xr:uid="{00000000-0002-0000-0000-000001000000}">
      <formula1>$O$12:$O$35</formula1>
    </dataValidation>
    <dataValidation showDropDown="1" showInputMessage="1" showErrorMessage="1" sqref="D30:E30" xr:uid="{00000000-0002-0000-0000-000002000000}"/>
  </dataValidations>
  <printOptions horizontalCentered="1" verticalCentered="1"/>
  <pageMargins left="0.39000000000000007" right="0.39000000000000007" top="0.39000000000000007" bottom="0.39000000000000007" header="0.51" footer="0.51"/>
  <pageSetup paperSize="9" orientation="portrait" horizontalDpi="4294967295" verticalDpi="4294967295" r:id="rId1"/>
  <headerFooter alignWithMargins="0"/>
  <rowBreaks count="1" manualBreakCount="1">
    <brk id="19" max="16383" man="1"/>
  </rowBreaks>
  <colBreaks count="1" manualBreakCount="1">
    <brk id="12" max="1048575" man="1"/>
  </colBreaks>
  <drawing r:id="rId2"/>
  <extLst>
    <ext xmlns:mx="http://schemas.microsoft.com/office/mac/excel/2008/main" uri="{64002731-A6B0-56B0-2670-7721B7C09600}">
      <mx:PLV Mode="0" OnePage="0" WScale="86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5050"/>
  </sheetPr>
  <dimension ref="A1:U56"/>
  <sheetViews>
    <sheetView tabSelected="1" zoomScaleNormal="100" zoomScaleSheetLayoutView="98" workbookViewId="0">
      <selection activeCell="G53" sqref="G53"/>
    </sheetView>
  </sheetViews>
  <sheetFormatPr baseColWidth="10" defaultColWidth="10.85546875" defaultRowHeight="12.75" x14ac:dyDescent="0.2"/>
  <cols>
    <col min="1" max="1" width="6.7109375" style="59" bestFit="1" customWidth="1"/>
    <col min="2" max="2" width="7.42578125" style="14" bestFit="1" customWidth="1"/>
    <col min="3" max="3" width="17.140625" style="14" bestFit="1" customWidth="1"/>
    <col min="4" max="7" width="10.42578125" style="14" customWidth="1"/>
    <col min="8" max="13" width="5.42578125" style="14" customWidth="1"/>
    <col min="14" max="14" width="1" style="14" customWidth="1"/>
    <col min="15" max="15" width="4.28515625" style="14" customWidth="1"/>
    <col min="16" max="16" width="29.42578125" style="14" customWidth="1"/>
    <col min="17" max="17" width="1.42578125" style="14" customWidth="1"/>
    <col min="18" max="18" width="3.7109375" style="14" customWidth="1"/>
    <col min="19" max="16384" width="10.85546875" style="14"/>
  </cols>
  <sheetData>
    <row r="1" spans="1:17" ht="35.1" customHeight="1" thickBot="1" x14ac:dyDescent="0.25">
      <c r="A1" s="64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06"/>
      <c r="P1" s="306"/>
    </row>
    <row r="2" spans="1:17" ht="18" customHeight="1" thickBot="1" x14ac:dyDescent="0.3">
      <c r="A2" s="240" t="s">
        <v>49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2"/>
      <c r="N2" s="39"/>
      <c r="O2" s="306"/>
      <c r="P2" s="306"/>
    </row>
    <row r="3" spans="1:17" ht="4.5" customHeight="1" thickBot="1" x14ac:dyDescent="0.25">
      <c r="A3" s="60"/>
      <c r="B3" s="40"/>
      <c r="C3" s="38"/>
      <c r="D3" s="40"/>
      <c r="E3" s="40"/>
      <c r="F3" s="40"/>
      <c r="G3" s="40"/>
      <c r="H3" s="40"/>
      <c r="I3" s="40"/>
      <c r="J3" s="40"/>
      <c r="K3" s="40"/>
      <c r="L3" s="40"/>
      <c r="M3" s="40"/>
      <c r="N3" s="39"/>
      <c r="O3" s="39"/>
      <c r="P3" s="39"/>
    </row>
    <row r="4" spans="1:17" ht="16.5" thickBot="1" x14ac:dyDescent="0.3">
      <c r="A4" s="61" t="s">
        <v>12</v>
      </c>
      <c r="B4" s="16" t="s">
        <v>10</v>
      </c>
      <c r="C4" s="17" t="s">
        <v>3</v>
      </c>
      <c r="D4" s="199" t="str">
        <f>TIRAGE!D4</f>
        <v>OCHOISKI B</v>
      </c>
      <c r="E4" s="199" t="str">
        <f>C6</f>
        <v>MADDISON</v>
      </c>
      <c r="F4" s="199" t="str">
        <f>C7</f>
        <v>CHOUILLIER</v>
      </c>
      <c r="G4" s="49"/>
      <c r="H4" s="15" t="s">
        <v>4</v>
      </c>
      <c r="I4" s="17" t="s">
        <v>5</v>
      </c>
      <c r="J4" s="17" t="s">
        <v>6</v>
      </c>
      <c r="K4" s="17" t="s">
        <v>7</v>
      </c>
      <c r="L4" s="17" t="s">
        <v>8</v>
      </c>
      <c r="M4" s="17" t="s">
        <v>9</v>
      </c>
      <c r="N4" s="39"/>
      <c r="O4" s="245" t="s">
        <v>44</v>
      </c>
      <c r="P4" s="246"/>
    </row>
    <row r="5" spans="1:17" ht="15.95" customHeight="1" thickBot="1" x14ac:dyDescent="0.3">
      <c r="A5" s="62" t="s">
        <v>14</v>
      </c>
      <c r="B5" s="18">
        <f>RANK(M5,$M$5:$M$7)</f>
        <v>1</v>
      </c>
      <c r="C5" s="50" t="str">
        <f>TIRAGE!D4</f>
        <v>OCHOISKI B</v>
      </c>
      <c r="D5" s="52"/>
      <c r="E5" s="53">
        <v>2</v>
      </c>
      <c r="F5" s="53">
        <v>2</v>
      </c>
      <c r="G5" s="119"/>
      <c r="H5" s="43">
        <f>COUNT(D5:G5)</f>
        <v>2</v>
      </c>
      <c r="I5" s="44">
        <f>COUNTIF(D5:G5,"=2")</f>
        <v>2</v>
      </c>
      <c r="J5" s="19">
        <f>SUM(D5:G5)</f>
        <v>4</v>
      </c>
      <c r="K5" s="20">
        <f>SUM(D5:D7)</f>
        <v>0</v>
      </c>
      <c r="L5" s="20">
        <f>J5-K5</f>
        <v>4</v>
      </c>
      <c r="M5" s="21">
        <f>L5/H5</f>
        <v>2</v>
      </c>
      <c r="N5" s="39"/>
      <c r="O5" s="98">
        <v>1</v>
      </c>
      <c r="P5" s="99" t="str">
        <f>VLOOKUP(O5,B5:C7,2,0)</f>
        <v>OCHOISKI B</v>
      </c>
    </row>
    <row r="6" spans="1:17" ht="15.95" customHeight="1" thickBot="1" x14ac:dyDescent="0.3">
      <c r="A6" s="63" t="s">
        <v>15</v>
      </c>
      <c r="B6" s="22">
        <f>RANK(M6,$M$5:$M$7)</f>
        <v>3</v>
      </c>
      <c r="C6" s="50" t="str">
        <f>TIRAGE!D5</f>
        <v>MADDISON</v>
      </c>
      <c r="D6" s="56">
        <v>0</v>
      </c>
      <c r="E6" s="54"/>
      <c r="F6" s="55">
        <v>1</v>
      </c>
      <c r="G6" s="57"/>
      <c r="H6" s="45">
        <f>COUNT(D6:G6)</f>
        <v>2</v>
      </c>
      <c r="I6" s="46">
        <f>COUNTIF(D6:G6,"=2")</f>
        <v>0</v>
      </c>
      <c r="J6" s="25">
        <f>SUM(D6:G6)</f>
        <v>1</v>
      </c>
      <c r="K6" s="26">
        <f>SUM(E4:E7)</f>
        <v>4</v>
      </c>
      <c r="L6" s="26">
        <f>J6-K6</f>
        <v>-3</v>
      </c>
      <c r="M6" s="27">
        <f>L6/H6</f>
        <v>-1.5</v>
      </c>
      <c r="N6" s="39"/>
      <c r="O6" s="98">
        <v>2</v>
      </c>
      <c r="P6" s="99" t="str">
        <f>VLOOKUP(O6,B5:C7,2,0)</f>
        <v>CHOUILLIER</v>
      </c>
    </row>
    <row r="7" spans="1:17" ht="15.95" customHeight="1" x14ac:dyDescent="0.2">
      <c r="A7" s="63" t="s">
        <v>16</v>
      </c>
      <c r="B7" s="22">
        <f>RANK(M7,$M$5:$M$7)</f>
        <v>2</v>
      </c>
      <c r="C7" s="50" t="str">
        <f>TIRAGE!D6</f>
        <v>CHOUILLIER</v>
      </c>
      <c r="D7" s="56">
        <v>0</v>
      </c>
      <c r="E7" s="55">
        <v>2</v>
      </c>
      <c r="F7" s="54"/>
      <c r="G7" s="57"/>
      <c r="H7" s="47">
        <f>COUNT(D7:G7)</f>
        <v>2</v>
      </c>
      <c r="I7" s="48">
        <f>COUNTIF(D7:G7,"=2")</f>
        <v>1</v>
      </c>
      <c r="J7" s="25">
        <f>SUM(D7:G7)</f>
        <v>2</v>
      </c>
      <c r="K7" s="26">
        <f>SUM(F5:F7)</f>
        <v>3</v>
      </c>
      <c r="L7" s="26">
        <f>J7-K7</f>
        <v>-1</v>
      </c>
      <c r="M7" s="27">
        <f>L7/H7</f>
        <v>-0.5</v>
      </c>
      <c r="N7" s="39"/>
      <c r="O7" s="96">
        <v>3</v>
      </c>
      <c r="P7" s="97" t="str">
        <f>VLOOKUP(O7,B5:C7,2,0)</f>
        <v>MADDISON</v>
      </c>
    </row>
    <row r="8" spans="1:17" ht="5.0999999999999996" customHeight="1" thickBot="1" x14ac:dyDescent="0.25">
      <c r="A8" s="64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</row>
    <row r="9" spans="1:17" ht="18" customHeight="1" thickBot="1" x14ac:dyDescent="0.3">
      <c r="A9" s="240" t="s">
        <v>78</v>
      </c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2"/>
      <c r="N9" s="39"/>
      <c r="O9" s="39"/>
      <c r="P9" s="39"/>
    </row>
    <row r="10" spans="1:17" ht="5.0999999999999996" customHeight="1" thickBot="1" x14ac:dyDescent="0.25">
      <c r="A10" s="60"/>
      <c r="B10" s="40"/>
      <c r="C10" s="38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39"/>
      <c r="O10" s="39"/>
      <c r="P10" s="39"/>
    </row>
    <row r="11" spans="1:17" ht="15.95" customHeight="1" thickBot="1" x14ac:dyDescent="0.3">
      <c r="A11" s="61" t="s">
        <v>12</v>
      </c>
      <c r="B11" s="30" t="s">
        <v>10</v>
      </c>
      <c r="C11" s="17" t="s">
        <v>3</v>
      </c>
      <c r="D11" s="199" t="str">
        <f>TIRAGE!D8</f>
        <v>KOCH</v>
      </c>
      <c r="E11" s="199" t="str">
        <f>C13</f>
        <v>BECAM</v>
      </c>
      <c r="F11" s="199" t="str">
        <f>C14</f>
        <v>MORTREUX</v>
      </c>
      <c r="G11" s="58"/>
      <c r="H11" s="31" t="s">
        <v>4</v>
      </c>
      <c r="I11" s="32" t="s">
        <v>5</v>
      </c>
      <c r="J11" s="33" t="s">
        <v>6</v>
      </c>
      <c r="K11" s="33" t="s">
        <v>7</v>
      </c>
      <c r="L11" s="33" t="s">
        <v>8</v>
      </c>
      <c r="M11" s="33" t="s">
        <v>9</v>
      </c>
      <c r="N11" s="41"/>
      <c r="O11" s="243" t="s">
        <v>45</v>
      </c>
      <c r="P11" s="243"/>
      <c r="Q11" s="42"/>
    </row>
    <row r="12" spans="1:17" ht="15.95" customHeight="1" x14ac:dyDescent="0.25">
      <c r="A12" s="62" t="s">
        <v>18</v>
      </c>
      <c r="B12" s="34">
        <f>RANK(M12,$M$12:$M$14)</f>
        <v>2</v>
      </c>
      <c r="C12" s="50" t="str">
        <f>TIRAGE!D8</f>
        <v>KOCH</v>
      </c>
      <c r="D12" s="52"/>
      <c r="E12" s="53">
        <v>2</v>
      </c>
      <c r="F12" s="53">
        <v>0</v>
      </c>
      <c r="G12" s="119"/>
      <c r="H12" s="23">
        <f>COUNT(D12:G12)</f>
        <v>2</v>
      </c>
      <c r="I12" s="24">
        <f>COUNTIF(D12:G12,"=2")</f>
        <v>1</v>
      </c>
      <c r="J12" s="35">
        <f>SUM(D12:G12)</f>
        <v>2</v>
      </c>
      <c r="K12" s="36">
        <f>SUM(D12:D14)</f>
        <v>3</v>
      </c>
      <c r="L12" s="36">
        <f>J12-K12</f>
        <v>-1</v>
      </c>
      <c r="M12" s="37">
        <f>L12/H12</f>
        <v>-0.5</v>
      </c>
      <c r="N12" s="39"/>
      <c r="O12" s="98">
        <v>1</v>
      </c>
      <c r="P12" s="99" t="str">
        <f>VLOOKUP(O12,B12:C14,2,0)</f>
        <v>MORTREUX</v>
      </c>
    </row>
    <row r="13" spans="1:17" ht="15.95" customHeight="1" x14ac:dyDescent="0.25">
      <c r="A13" s="63" t="s">
        <v>19</v>
      </c>
      <c r="B13" s="22">
        <f>RANK(M13,$M$12:$M$14)</f>
        <v>3</v>
      </c>
      <c r="C13" s="51" t="str">
        <f>TIRAGE!D9</f>
        <v>BECAM</v>
      </c>
      <c r="D13" s="56">
        <v>1</v>
      </c>
      <c r="E13" s="54"/>
      <c r="F13" s="55">
        <v>0</v>
      </c>
      <c r="G13" s="57"/>
      <c r="H13" s="23">
        <f>COUNT(D13:G13)</f>
        <v>2</v>
      </c>
      <c r="I13" s="24">
        <f>COUNTIF(D13:G13,"=2")</f>
        <v>0</v>
      </c>
      <c r="J13" s="25">
        <f>SUM(D13:G13)</f>
        <v>1</v>
      </c>
      <c r="K13" s="26">
        <f>SUM(E11:E14)</f>
        <v>4</v>
      </c>
      <c r="L13" s="26">
        <f>J13-K13</f>
        <v>-3</v>
      </c>
      <c r="M13" s="27">
        <f>L13/H13</f>
        <v>-1.5</v>
      </c>
      <c r="N13" s="39"/>
      <c r="O13" s="98">
        <v>2</v>
      </c>
      <c r="P13" s="99" t="str">
        <f>VLOOKUP(O13,B12:C14,2,0)</f>
        <v>KOCH</v>
      </c>
    </row>
    <row r="14" spans="1:17" ht="15.95" customHeight="1" x14ac:dyDescent="0.2">
      <c r="A14" s="63" t="s">
        <v>20</v>
      </c>
      <c r="B14" s="22">
        <f>RANK(M14,$M$12:$M$14)</f>
        <v>1</v>
      </c>
      <c r="C14" s="51" t="str">
        <f>TIRAGE!D10</f>
        <v>MORTREUX</v>
      </c>
      <c r="D14" s="56">
        <v>2</v>
      </c>
      <c r="E14" s="55">
        <v>2</v>
      </c>
      <c r="F14" s="54"/>
      <c r="G14" s="57"/>
      <c r="H14" s="28">
        <f>COUNT(D14:G14)</f>
        <v>2</v>
      </c>
      <c r="I14" s="29">
        <f>COUNTIF(D14:G14,"=2")</f>
        <v>2</v>
      </c>
      <c r="J14" s="25">
        <f>SUM(D14:G14)</f>
        <v>4</v>
      </c>
      <c r="K14" s="26">
        <f>SUM(F12:F14)</f>
        <v>0</v>
      </c>
      <c r="L14" s="26">
        <f>J14-K14</f>
        <v>4</v>
      </c>
      <c r="M14" s="27">
        <f>L14/H14</f>
        <v>2</v>
      </c>
      <c r="N14" s="39"/>
      <c r="O14" s="96">
        <v>3</v>
      </c>
      <c r="P14" s="97" t="str">
        <f>VLOOKUP(O14,B12:C14,2,0)</f>
        <v>BECAM</v>
      </c>
    </row>
    <row r="15" spans="1:17" ht="5.0999999999999996" customHeight="1" thickBot="1" x14ac:dyDescent="0.25">
      <c r="A15" s="64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</row>
    <row r="16" spans="1:17" ht="18" customHeight="1" thickBot="1" x14ac:dyDescent="0.3">
      <c r="A16" s="240" t="s">
        <v>106</v>
      </c>
      <c r="B16" s="241"/>
      <c r="C16" s="241"/>
      <c r="D16" s="241"/>
      <c r="E16" s="241"/>
      <c r="F16" s="241"/>
      <c r="G16" s="241"/>
      <c r="H16" s="241"/>
      <c r="I16" s="241"/>
      <c r="J16" s="241"/>
      <c r="K16" s="241"/>
      <c r="L16" s="241"/>
      <c r="M16" s="242"/>
      <c r="N16" s="39"/>
      <c r="O16" s="39"/>
      <c r="P16" s="39"/>
    </row>
    <row r="17" spans="1:16" ht="5.0999999999999996" customHeight="1" thickBot="1" x14ac:dyDescent="0.25">
      <c r="A17" s="60"/>
      <c r="B17" s="40"/>
      <c r="C17" s="38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39"/>
      <c r="O17" s="39"/>
      <c r="P17" s="39"/>
    </row>
    <row r="18" spans="1:16" ht="15.95" customHeight="1" thickBot="1" x14ac:dyDescent="0.3">
      <c r="A18" s="61" t="s">
        <v>12</v>
      </c>
      <c r="B18" s="30" t="s">
        <v>10</v>
      </c>
      <c r="C18" s="17" t="s">
        <v>3</v>
      </c>
      <c r="D18" s="199" t="str">
        <f>TIRAGE!D12</f>
        <v>OCHOISKI S</v>
      </c>
      <c r="E18" s="199" t="str">
        <f>C20</f>
        <v>SHAFI</v>
      </c>
      <c r="F18" s="199" t="str">
        <f>C21</f>
        <v>RIVES-LANGE</v>
      </c>
      <c r="G18" s="58"/>
      <c r="H18" s="31" t="s">
        <v>4</v>
      </c>
      <c r="I18" s="32" t="s">
        <v>5</v>
      </c>
      <c r="J18" s="33" t="s">
        <v>6</v>
      </c>
      <c r="K18" s="33" t="s">
        <v>7</v>
      </c>
      <c r="L18" s="33" t="s">
        <v>8</v>
      </c>
      <c r="M18" s="33" t="s">
        <v>9</v>
      </c>
      <c r="N18" s="39"/>
      <c r="O18" s="243" t="s">
        <v>46</v>
      </c>
      <c r="P18" s="243"/>
    </row>
    <row r="19" spans="1:16" ht="15.95" customHeight="1" x14ac:dyDescent="0.25">
      <c r="A19" s="62" t="s">
        <v>22</v>
      </c>
      <c r="B19" s="34">
        <f>RANK(M19,$M$19:$M$21)</f>
        <v>2</v>
      </c>
      <c r="C19" s="50" t="str">
        <f>TIRAGE!D12</f>
        <v>OCHOISKI S</v>
      </c>
      <c r="D19" s="52"/>
      <c r="E19" s="53">
        <v>2</v>
      </c>
      <c r="F19" s="53">
        <v>1</v>
      </c>
      <c r="G19" s="119"/>
      <c r="H19" s="23">
        <f>COUNT(D19:G19)</f>
        <v>2</v>
      </c>
      <c r="I19" s="24">
        <f>COUNTIF(D19:G19,"=2")</f>
        <v>1</v>
      </c>
      <c r="J19" s="35">
        <f>SUM(D19:G19)</f>
        <v>3</v>
      </c>
      <c r="K19" s="36">
        <f>SUM(D19:D21)</f>
        <v>3</v>
      </c>
      <c r="L19" s="36">
        <f>J19-K19</f>
        <v>0</v>
      </c>
      <c r="M19" s="37">
        <f>L19/H19</f>
        <v>0</v>
      </c>
      <c r="N19" s="39"/>
      <c r="O19" s="98">
        <v>1</v>
      </c>
      <c r="P19" s="99" t="str">
        <f>VLOOKUP(O19,B19:C21,2,0)</f>
        <v>RIVES-LANGE</v>
      </c>
    </row>
    <row r="20" spans="1:16" ht="15.95" customHeight="1" x14ac:dyDescent="0.25">
      <c r="A20" s="63" t="s">
        <v>23</v>
      </c>
      <c r="B20" s="22">
        <f>RANK(M20,$M$19:$M$21)</f>
        <v>3</v>
      </c>
      <c r="C20" s="51" t="str">
        <f>TIRAGE!D13</f>
        <v>SHAFI</v>
      </c>
      <c r="D20" s="56">
        <v>1</v>
      </c>
      <c r="E20" s="54"/>
      <c r="F20" s="55">
        <v>0</v>
      </c>
      <c r="G20" s="57"/>
      <c r="H20" s="23">
        <f>COUNT(D20:G20)</f>
        <v>2</v>
      </c>
      <c r="I20" s="24">
        <f>COUNTIF(D20:G20,"=2")</f>
        <v>0</v>
      </c>
      <c r="J20" s="25">
        <f>SUM(D20:G20)</f>
        <v>1</v>
      </c>
      <c r="K20" s="26">
        <f>SUM(E18:E21)</f>
        <v>4</v>
      </c>
      <c r="L20" s="26">
        <f>J20-K20</f>
        <v>-3</v>
      </c>
      <c r="M20" s="27">
        <f>L20/H20</f>
        <v>-1.5</v>
      </c>
      <c r="N20" s="39"/>
      <c r="O20" s="98">
        <v>2</v>
      </c>
      <c r="P20" s="99" t="str">
        <f>VLOOKUP(O20,B19:C21,2,0)</f>
        <v>OCHOISKI S</v>
      </c>
    </row>
    <row r="21" spans="1:16" ht="15.95" customHeight="1" x14ac:dyDescent="0.2">
      <c r="A21" s="63" t="s">
        <v>24</v>
      </c>
      <c r="B21" s="22">
        <f>RANK(M21,$M$19:$M$21)</f>
        <v>1</v>
      </c>
      <c r="C21" s="51" t="str">
        <f>TIRAGE!D14</f>
        <v>RIVES-LANGE</v>
      </c>
      <c r="D21" s="56">
        <v>2</v>
      </c>
      <c r="E21" s="55">
        <v>2</v>
      </c>
      <c r="F21" s="54"/>
      <c r="G21" s="57"/>
      <c r="H21" s="28">
        <f>COUNT(D21:G21)</f>
        <v>2</v>
      </c>
      <c r="I21" s="29">
        <f>COUNTIF(D21:G21,"=2")</f>
        <v>2</v>
      </c>
      <c r="J21" s="25">
        <f>SUM(D21:G21)</f>
        <v>4</v>
      </c>
      <c r="K21" s="26">
        <f>SUM(F19:F21)</f>
        <v>1</v>
      </c>
      <c r="L21" s="26">
        <f>J21-K21</f>
        <v>3</v>
      </c>
      <c r="M21" s="27">
        <f>L21/H21</f>
        <v>1.5</v>
      </c>
      <c r="N21" s="39"/>
      <c r="O21" s="96">
        <v>3</v>
      </c>
      <c r="P21" s="97" t="str">
        <f>VLOOKUP(O21,B19:C21,2,0)</f>
        <v>SHAFI</v>
      </c>
    </row>
    <row r="22" spans="1:16" ht="5.0999999999999996" customHeight="1" thickBot="1" x14ac:dyDescent="0.25">
      <c r="A22" s="64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41"/>
      <c r="N22" s="39"/>
      <c r="O22" s="39"/>
      <c r="P22" s="39"/>
    </row>
    <row r="23" spans="1:16" ht="18" customHeight="1" thickBot="1" x14ac:dyDescent="0.3">
      <c r="A23" s="240" t="s">
        <v>107</v>
      </c>
      <c r="B23" s="241"/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2"/>
      <c r="N23" s="39"/>
      <c r="O23" s="39"/>
      <c r="P23" s="39"/>
    </row>
    <row r="24" spans="1:16" ht="5.0999999999999996" customHeight="1" thickBot="1" x14ac:dyDescent="0.25">
      <c r="A24" s="60"/>
      <c r="B24" s="40"/>
      <c r="C24" s="38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39"/>
      <c r="O24" s="39"/>
      <c r="P24" s="39"/>
    </row>
    <row r="25" spans="1:16" ht="15.95" customHeight="1" thickBot="1" x14ac:dyDescent="0.3">
      <c r="A25" s="61" t="s">
        <v>12</v>
      </c>
      <c r="B25" s="30" t="s">
        <v>10</v>
      </c>
      <c r="C25" s="17" t="s">
        <v>3</v>
      </c>
      <c r="D25" s="199" t="str">
        <f>TIRAGE!D16</f>
        <v xml:space="preserve">CALLEWAERT </v>
      </c>
      <c r="E25" s="199" t="str">
        <f>C27</f>
        <v>VIALARD</v>
      </c>
      <c r="F25" s="199" t="str">
        <f>C28</f>
        <v>GOURICHON</v>
      </c>
      <c r="G25" s="58"/>
      <c r="H25" s="31" t="s">
        <v>4</v>
      </c>
      <c r="I25" s="32" t="s">
        <v>5</v>
      </c>
      <c r="J25" s="33" t="s">
        <v>6</v>
      </c>
      <c r="K25" s="33" t="s">
        <v>7</v>
      </c>
      <c r="L25" s="33" t="s">
        <v>8</v>
      </c>
      <c r="M25" s="33" t="s">
        <v>9</v>
      </c>
      <c r="N25" s="39"/>
      <c r="O25" s="243" t="s">
        <v>47</v>
      </c>
      <c r="P25" s="243"/>
    </row>
    <row r="26" spans="1:16" ht="15.95" customHeight="1" x14ac:dyDescent="0.25">
      <c r="A26" s="62" t="s">
        <v>26</v>
      </c>
      <c r="B26" s="34">
        <f>RANK(M26,$M$26:$M$28)</f>
        <v>1</v>
      </c>
      <c r="C26" s="50" t="str">
        <f>TIRAGE!D16</f>
        <v xml:space="preserve">CALLEWAERT </v>
      </c>
      <c r="D26" s="52"/>
      <c r="E26" s="53">
        <v>2</v>
      </c>
      <c r="F26" s="53">
        <v>2</v>
      </c>
      <c r="G26" s="119"/>
      <c r="H26" s="23">
        <f>COUNT(D26:G26)</f>
        <v>2</v>
      </c>
      <c r="I26" s="24">
        <f>COUNTIF(D26:G26,"=2")</f>
        <v>2</v>
      </c>
      <c r="J26" s="35">
        <f>SUM(D26:G26)</f>
        <v>4</v>
      </c>
      <c r="K26" s="36">
        <f>SUM(D26:D28)</f>
        <v>0</v>
      </c>
      <c r="L26" s="36">
        <f>J26-K26</f>
        <v>4</v>
      </c>
      <c r="M26" s="37">
        <f>L26/H26</f>
        <v>2</v>
      </c>
      <c r="N26" s="39"/>
      <c r="O26" s="98">
        <v>1</v>
      </c>
      <c r="P26" s="99" t="str">
        <f>VLOOKUP(O26,B26:C28,2,0)</f>
        <v xml:space="preserve">CALLEWAERT </v>
      </c>
    </row>
    <row r="27" spans="1:16" ht="15.95" customHeight="1" x14ac:dyDescent="0.25">
      <c r="A27" s="63" t="s">
        <v>27</v>
      </c>
      <c r="B27" s="22">
        <f>RANK(M27,$M$26:$M$28)</f>
        <v>3</v>
      </c>
      <c r="C27" s="51" t="str">
        <f>TIRAGE!D17</f>
        <v>VIALARD</v>
      </c>
      <c r="D27" s="56">
        <v>0</v>
      </c>
      <c r="E27" s="54"/>
      <c r="F27" s="55">
        <v>1</v>
      </c>
      <c r="G27" s="57"/>
      <c r="H27" s="23">
        <f>COUNT(D27:G27)</f>
        <v>2</v>
      </c>
      <c r="I27" s="24">
        <f>COUNTIF(D27:G27,"=2")</f>
        <v>0</v>
      </c>
      <c r="J27" s="25">
        <f>SUM(D27:G27)</f>
        <v>1</v>
      </c>
      <c r="K27" s="26">
        <f>SUM(E25:E28)</f>
        <v>4</v>
      </c>
      <c r="L27" s="26">
        <f>J27-K27</f>
        <v>-3</v>
      </c>
      <c r="M27" s="27">
        <f>L27/H27</f>
        <v>-1.5</v>
      </c>
      <c r="N27" s="39"/>
      <c r="O27" s="98">
        <v>2</v>
      </c>
      <c r="P27" s="99" t="str">
        <f>VLOOKUP(O27,B26:C28,2,0)</f>
        <v>GOURICHON</v>
      </c>
    </row>
    <row r="28" spans="1:16" ht="15.95" customHeight="1" x14ac:dyDescent="0.2">
      <c r="A28" s="63" t="s">
        <v>28</v>
      </c>
      <c r="B28" s="22">
        <f>RANK(M28,$M$26:$M$28)</f>
        <v>2</v>
      </c>
      <c r="C28" s="51" t="str">
        <f>TIRAGE!D18</f>
        <v>GOURICHON</v>
      </c>
      <c r="D28" s="56">
        <v>0</v>
      </c>
      <c r="E28" s="55">
        <v>2</v>
      </c>
      <c r="F28" s="54"/>
      <c r="G28" s="57"/>
      <c r="H28" s="28">
        <f>COUNT(D28:G28)</f>
        <v>2</v>
      </c>
      <c r="I28" s="29">
        <f>COUNTIF(D28:G28,"=2")</f>
        <v>1</v>
      </c>
      <c r="J28" s="25">
        <f>SUM(D28:G28)</f>
        <v>2</v>
      </c>
      <c r="K28" s="26">
        <f>SUM(F26:F28)</f>
        <v>3</v>
      </c>
      <c r="L28" s="26">
        <f>J28-K28</f>
        <v>-1</v>
      </c>
      <c r="M28" s="27">
        <f>L28/H28</f>
        <v>-0.5</v>
      </c>
      <c r="N28" s="39"/>
      <c r="O28" s="96">
        <v>3</v>
      </c>
      <c r="P28" s="97" t="str">
        <f>VLOOKUP(O28,B26:C28,2,0)</f>
        <v>VIALARD</v>
      </c>
    </row>
    <row r="29" spans="1:16" ht="5.25" customHeight="1" thickBot="1" x14ac:dyDescent="0.25">
      <c r="A29" s="64"/>
      <c r="B29" s="39"/>
      <c r="C29" s="39"/>
      <c r="D29" s="217"/>
      <c r="E29" s="217"/>
      <c r="F29" s="217"/>
      <c r="G29" s="39"/>
      <c r="H29" s="39"/>
      <c r="I29" s="39"/>
      <c r="J29" s="39"/>
      <c r="K29" s="39"/>
      <c r="L29" s="39"/>
      <c r="M29" s="39"/>
      <c r="N29" s="39"/>
      <c r="O29" s="244"/>
      <c r="P29" s="244"/>
    </row>
    <row r="30" spans="1:16" ht="18.75" thickBot="1" x14ac:dyDescent="0.3">
      <c r="A30" s="240" t="s">
        <v>108</v>
      </c>
      <c r="B30" s="241"/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2"/>
      <c r="N30" s="39"/>
      <c r="O30" s="244"/>
      <c r="P30" s="244"/>
    </row>
    <row r="31" spans="1:16" ht="5.25" customHeight="1" thickBot="1" x14ac:dyDescent="0.25">
      <c r="A31" s="60"/>
      <c r="B31" s="40"/>
      <c r="C31" s="38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39"/>
      <c r="O31" s="39"/>
      <c r="P31" s="39"/>
    </row>
    <row r="32" spans="1:16" ht="16.5" thickBot="1" x14ac:dyDescent="0.3">
      <c r="A32" s="61" t="s">
        <v>12</v>
      </c>
      <c r="B32" s="16" t="s">
        <v>10</v>
      </c>
      <c r="C32" s="17" t="s">
        <v>3</v>
      </c>
      <c r="D32" s="199" t="str">
        <f>TIRAGE!D20</f>
        <v>FROSTIN</v>
      </c>
      <c r="E32" s="199" t="str">
        <f>C34</f>
        <v>MARGONTIER</v>
      </c>
      <c r="F32" s="199" t="str">
        <f>C35</f>
        <v>DEDIEU</v>
      </c>
      <c r="G32" s="49"/>
      <c r="H32" s="15" t="s">
        <v>4</v>
      </c>
      <c r="I32" s="17" t="s">
        <v>5</v>
      </c>
      <c r="J32" s="17" t="s">
        <v>6</v>
      </c>
      <c r="K32" s="17" t="s">
        <v>7</v>
      </c>
      <c r="L32" s="17" t="s">
        <v>8</v>
      </c>
      <c r="M32" s="17" t="s">
        <v>9</v>
      </c>
      <c r="N32" s="39"/>
      <c r="O32" s="245" t="s">
        <v>112</v>
      </c>
      <c r="P32" s="246"/>
    </row>
    <row r="33" spans="1:21" ht="18.75" thickBot="1" x14ac:dyDescent="0.3">
      <c r="A33" s="62" t="s">
        <v>14</v>
      </c>
      <c r="B33" s="18" t="e">
        <f>RANK(M33,$M$5:$M$7)</f>
        <v>#N/A</v>
      </c>
      <c r="C33" s="50" t="str">
        <f>TIRAGE!D20</f>
        <v>FROSTIN</v>
      </c>
      <c r="D33" s="52"/>
      <c r="E33" s="53">
        <v>2</v>
      </c>
      <c r="F33" s="53">
        <v>2</v>
      </c>
      <c r="G33" s="119"/>
      <c r="H33" s="43">
        <f>COUNT(D33:G33)</f>
        <v>2</v>
      </c>
      <c r="I33" s="44">
        <f>COUNTIF(D33:G33,"=2")</f>
        <v>2</v>
      </c>
      <c r="J33" s="19">
        <f>SUM(D33:G33)</f>
        <v>4</v>
      </c>
      <c r="K33" s="20">
        <f>SUM(D33:D35)</f>
        <v>2</v>
      </c>
      <c r="L33" s="20">
        <f>J33-K33</f>
        <v>2</v>
      </c>
      <c r="M33" s="21">
        <f>L33/H33</f>
        <v>1</v>
      </c>
      <c r="N33" s="39"/>
      <c r="O33" s="98">
        <v>1</v>
      </c>
      <c r="P33" s="99" t="s">
        <v>118</v>
      </c>
    </row>
    <row r="34" spans="1:21" ht="18.75" thickBot="1" x14ac:dyDescent="0.3">
      <c r="A34" s="63" t="s">
        <v>15</v>
      </c>
      <c r="B34" s="22" t="e">
        <f>RANK(M34,$M$5:$M$7)</f>
        <v>#N/A</v>
      </c>
      <c r="C34" s="50" t="str">
        <f>TIRAGE!D21</f>
        <v>MARGONTIER</v>
      </c>
      <c r="D34" s="56">
        <v>1</v>
      </c>
      <c r="E34" s="54"/>
      <c r="F34" s="55">
        <v>2</v>
      </c>
      <c r="G34" s="57"/>
      <c r="H34" s="45">
        <f>COUNT(D34:G34)</f>
        <v>2</v>
      </c>
      <c r="I34" s="46">
        <f>COUNTIF(D34:G34,"=2")</f>
        <v>1</v>
      </c>
      <c r="J34" s="25">
        <f>SUM(D34:G34)</f>
        <v>3</v>
      </c>
      <c r="K34" s="26">
        <f>SUM(E32:E35)</f>
        <v>3</v>
      </c>
      <c r="L34" s="26">
        <f>J34-K34</f>
        <v>0</v>
      </c>
      <c r="M34" s="27">
        <f>L34/H34</f>
        <v>0</v>
      </c>
      <c r="N34" s="39"/>
      <c r="O34" s="98">
        <v>2</v>
      </c>
      <c r="P34" s="99" t="s">
        <v>128</v>
      </c>
    </row>
    <row r="35" spans="1:21" ht="18" x14ac:dyDescent="0.2">
      <c r="A35" s="63" t="s">
        <v>16</v>
      </c>
      <c r="B35" s="22" t="e">
        <f>RANK(M35,$M$5:$M$7)</f>
        <v>#N/A</v>
      </c>
      <c r="C35" s="50" t="str">
        <f>TIRAGE!D22</f>
        <v>DEDIEU</v>
      </c>
      <c r="D35" s="56">
        <v>1</v>
      </c>
      <c r="E35" s="55">
        <v>1</v>
      </c>
      <c r="F35" s="54"/>
      <c r="G35" s="57"/>
      <c r="H35" s="47">
        <f>COUNT(D35:G35)</f>
        <v>2</v>
      </c>
      <c r="I35" s="48">
        <f>COUNTIF(D35:G35,"=2")</f>
        <v>0</v>
      </c>
      <c r="J35" s="25">
        <f>SUM(D35:G35)</f>
        <v>2</v>
      </c>
      <c r="K35" s="26">
        <f>SUM(F33:F35)</f>
        <v>4</v>
      </c>
      <c r="L35" s="26">
        <f>J35-K35</f>
        <v>-2</v>
      </c>
      <c r="M35" s="27">
        <f>L35/H35</f>
        <v>-1</v>
      </c>
      <c r="N35" s="39"/>
      <c r="O35" s="96">
        <v>3</v>
      </c>
      <c r="P35" s="97" t="s">
        <v>72</v>
      </c>
    </row>
    <row r="36" spans="1:21" ht="5.25" customHeight="1" thickBot="1" x14ac:dyDescent="0.25">
      <c r="A36" s="64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21" ht="18.75" thickBot="1" x14ac:dyDescent="0.3">
      <c r="A37" s="240" t="s">
        <v>109</v>
      </c>
      <c r="B37" s="241"/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2"/>
      <c r="N37" s="39"/>
      <c r="O37" s="39"/>
      <c r="P37" s="39"/>
    </row>
    <row r="38" spans="1:21" ht="5.25" customHeight="1" thickBot="1" x14ac:dyDescent="0.25">
      <c r="A38" s="60"/>
      <c r="B38" s="40"/>
      <c r="C38" s="38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39"/>
      <c r="O38" s="39"/>
      <c r="P38" s="39"/>
    </row>
    <row r="39" spans="1:21" ht="18.75" thickBot="1" x14ac:dyDescent="0.3">
      <c r="A39" s="61" t="s">
        <v>12</v>
      </c>
      <c r="B39" s="30" t="s">
        <v>10</v>
      </c>
      <c r="C39" s="17" t="s">
        <v>3</v>
      </c>
      <c r="D39" s="199" t="str">
        <f>TIRAGE!D24</f>
        <v>BEAUCHAMP</v>
      </c>
      <c r="E39" s="199" t="str">
        <f>C41</f>
        <v>MONTOT</v>
      </c>
      <c r="F39" s="199" t="str">
        <f>C42</f>
        <v>HAMET</v>
      </c>
      <c r="G39" s="58"/>
      <c r="H39" s="31" t="s">
        <v>4</v>
      </c>
      <c r="I39" s="32" t="s">
        <v>5</v>
      </c>
      <c r="J39" s="33" t="s">
        <v>6</v>
      </c>
      <c r="K39" s="33" t="s">
        <v>7</v>
      </c>
      <c r="L39" s="33" t="s">
        <v>8</v>
      </c>
      <c r="M39" s="33" t="s">
        <v>9</v>
      </c>
      <c r="N39" s="41"/>
      <c r="O39" s="243" t="s">
        <v>113</v>
      </c>
      <c r="P39" s="243"/>
      <c r="Q39" s="42"/>
      <c r="T39" s="239"/>
      <c r="U39" s="238"/>
    </row>
    <row r="40" spans="1:21" ht="18.75" thickBot="1" x14ac:dyDescent="0.3">
      <c r="A40" s="62" t="s">
        <v>18</v>
      </c>
      <c r="B40" s="34">
        <f>RANK(M40,$M$12:$M$14)</f>
        <v>1</v>
      </c>
      <c r="C40" s="50" t="str">
        <f>TIRAGE!D24</f>
        <v>BEAUCHAMP</v>
      </c>
      <c r="D40" s="52"/>
      <c r="E40" s="53">
        <v>2</v>
      </c>
      <c r="F40" s="53">
        <v>2</v>
      </c>
      <c r="G40" s="119"/>
      <c r="H40" s="23">
        <f>COUNT(D40:G40)</f>
        <v>2</v>
      </c>
      <c r="I40" s="24">
        <f>COUNTIF(D40:G40,"=2")</f>
        <v>2</v>
      </c>
      <c r="J40" s="35">
        <f>SUM(D40:G40)</f>
        <v>4</v>
      </c>
      <c r="K40" s="36">
        <f>SUM(D40:D42)</f>
        <v>0</v>
      </c>
      <c r="L40" s="36">
        <f>J40-K40</f>
        <v>4</v>
      </c>
      <c r="M40" s="37">
        <f>L40/H40</f>
        <v>2</v>
      </c>
      <c r="N40" s="39"/>
      <c r="O40" s="98">
        <v>1</v>
      </c>
      <c r="P40" s="99" t="str">
        <f>VLOOKUP(O40,B40:C42,2,0)</f>
        <v>BEAUCHAMP</v>
      </c>
    </row>
    <row r="41" spans="1:21" ht="18.75" thickBot="1" x14ac:dyDescent="0.3">
      <c r="A41" s="63" t="s">
        <v>19</v>
      </c>
      <c r="B41" s="22">
        <f>RANK(M41,$M$12:$M$14)</f>
        <v>3</v>
      </c>
      <c r="C41" s="50" t="str">
        <f>TIRAGE!D25</f>
        <v>MONTOT</v>
      </c>
      <c r="D41" s="56">
        <v>0</v>
      </c>
      <c r="E41" s="54"/>
      <c r="F41" s="55">
        <v>1</v>
      </c>
      <c r="G41" s="57"/>
      <c r="H41" s="23">
        <f>COUNT(D41:G41)</f>
        <v>2</v>
      </c>
      <c r="I41" s="24">
        <f>COUNTIF(D41:G41,"=2")</f>
        <v>0</v>
      </c>
      <c r="J41" s="25">
        <f>SUM(D41:G41)</f>
        <v>1</v>
      </c>
      <c r="K41" s="26">
        <f>SUM(E39:E42)</f>
        <v>4</v>
      </c>
      <c r="L41" s="26">
        <f>J41-K41</f>
        <v>-3</v>
      </c>
      <c r="M41" s="27">
        <f>L41/H41</f>
        <v>-1.5</v>
      </c>
      <c r="N41" s="39"/>
      <c r="O41" s="98">
        <v>2</v>
      </c>
      <c r="P41" s="99" t="str">
        <f>VLOOKUP(O41,B40:C42,2,0)</f>
        <v>HAMET</v>
      </c>
    </row>
    <row r="42" spans="1:21" ht="18" x14ac:dyDescent="0.2">
      <c r="A42" s="63" t="s">
        <v>20</v>
      </c>
      <c r="B42" s="22">
        <f>RANK(M42,$M$12:$M$14)</f>
        <v>2</v>
      </c>
      <c r="C42" s="50" t="str">
        <f>TIRAGE!D26</f>
        <v>HAMET</v>
      </c>
      <c r="D42" s="56">
        <v>0</v>
      </c>
      <c r="E42" s="55">
        <v>2</v>
      </c>
      <c r="F42" s="54"/>
      <c r="G42" s="57"/>
      <c r="H42" s="28">
        <f>COUNT(D42:G42)</f>
        <v>2</v>
      </c>
      <c r="I42" s="29">
        <f>COUNTIF(D42:G42,"=2")</f>
        <v>1</v>
      </c>
      <c r="J42" s="25">
        <f>SUM(D42:G42)</f>
        <v>2</v>
      </c>
      <c r="K42" s="26">
        <f>SUM(F40:F42)</f>
        <v>3</v>
      </c>
      <c r="L42" s="26">
        <f>J42-K42</f>
        <v>-1</v>
      </c>
      <c r="M42" s="27">
        <f>L42/H42</f>
        <v>-0.5</v>
      </c>
      <c r="N42" s="39"/>
      <c r="O42" s="96">
        <v>3</v>
      </c>
      <c r="P42" s="97" t="str">
        <f>VLOOKUP(O42,B40:C42,2,0)</f>
        <v>MONTOT</v>
      </c>
      <c r="T42" s="237"/>
      <c r="U42" s="238"/>
    </row>
    <row r="43" spans="1:21" ht="5.25" customHeight="1" thickBot="1" x14ac:dyDescent="0.25">
      <c r="A43" s="64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T43" s="237"/>
      <c r="U43" s="238"/>
    </row>
    <row r="44" spans="1:21" ht="18.75" thickBot="1" x14ac:dyDescent="0.3">
      <c r="A44" s="240" t="s">
        <v>77</v>
      </c>
      <c r="B44" s="241"/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2"/>
      <c r="N44" s="39"/>
      <c r="O44" s="39"/>
      <c r="P44" s="39"/>
      <c r="T44" s="237"/>
      <c r="U44" s="238"/>
    </row>
    <row r="45" spans="1:21" ht="5.25" customHeight="1" thickBot="1" x14ac:dyDescent="0.25">
      <c r="A45" s="60"/>
      <c r="B45" s="40"/>
      <c r="C45" s="38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39"/>
      <c r="O45" s="39"/>
      <c r="P45" s="39"/>
      <c r="T45" s="237"/>
      <c r="U45" s="238"/>
    </row>
    <row r="46" spans="1:21" ht="16.5" thickBot="1" x14ac:dyDescent="0.3">
      <c r="A46" s="61" t="s">
        <v>12</v>
      </c>
      <c r="B46" s="30" t="s">
        <v>10</v>
      </c>
      <c r="C46" s="17" t="s">
        <v>3</v>
      </c>
      <c r="D46" s="199" t="str">
        <f>TIRAGE!D28</f>
        <v>RIMBOT</v>
      </c>
      <c r="E46" s="199" t="str">
        <f>C48</f>
        <v>DORCHIES</v>
      </c>
      <c r="F46" s="199" t="str">
        <f>C49</f>
        <v>RIVIERE</v>
      </c>
      <c r="G46" s="58"/>
      <c r="H46" s="31" t="s">
        <v>4</v>
      </c>
      <c r="I46" s="32" t="s">
        <v>5</v>
      </c>
      <c r="J46" s="33" t="s">
        <v>6</v>
      </c>
      <c r="K46" s="33" t="s">
        <v>7</v>
      </c>
      <c r="L46" s="33" t="s">
        <v>8</v>
      </c>
      <c r="M46" s="33" t="s">
        <v>9</v>
      </c>
      <c r="N46" s="39"/>
      <c r="O46" s="243" t="s">
        <v>114</v>
      </c>
      <c r="P46" s="243"/>
      <c r="T46" s="237"/>
      <c r="U46" s="238"/>
    </row>
    <row r="47" spans="1:21" ht="18.75" thickBot="1" x14ac:dyDescent="0.3">
      <c r="A47" s="62" t="s">
        <v>22</v>
      </c>
      <c r="B47" s="34">
        <f>RANK(M47,$M$19:$M$21)</f>
        <v>1</v>
      </c>
      <c r="C47" s="50" t="str">
        <f>TIRAGE!D28</f>
        <v>RIMBOT</v>
      </c>
      <c r="D47" s="52"/>
      <c r="E47" s="53">
        <v>2</v>
      </c>
      <c r="F47" s="53">
        <v>2</v>
      </c>
      <c r="G47" s="119"/>
      <c r="H47" s="23">
        <f>COUNT(D47:G47)</f>
        <v>2</v>
      </c>
      <c r="I47" s="24">
        <f>COUNTIF(D47:G47,"=2")</f>
        <v>2</v>
      </c>
      <c r="J47" s="35">
        <f>SUM(D47:G47)</f>
        <v>4</v>
      </c>
      <c r="K47" s="36">
        <f>SUM(D47:D49)</f>
        <v>1</v>
      </c>
      <c r="L47" s="36">
        <f>J47-K47</f>
        <v>3</v>
      </c>
      <c r="M47" s="37">
        <f>L47/H47</f>
        <v>1.5</v>
      </c>
      <c r="N47" s="39"/>
      <c r="O47" s="98">
        <v>1</v>
      </c>
      <c r="P47" s="99" t="s">
        <v>120</v>
      </c>
      <c r="T47" s="237"/>
      <c r="U47" s="238"/>
    </row>
    <row r="48" spans="1:21" ht="18.75" thickBot="1" x14ac:dyDescent="0.3">
      <c r="A48" s="63" t="s">
        <v>23</v>
      </c>
      <c r="B48" s="22" t="e">
        <f>RANK(M48,$M$19:$M$21)</f>
        <v>#N/A</v>
      </c>
      <c r="C48" s="50" t="str">
        <f>TIRAGE!D29</f>
        <v>DORCHIES</v>
      </c>
      <c r="D48" s="56">
        <v>1</v>
      </c>
      <c r="E48" s="54"/>
      <c r="F48" s="55">
        <v>1</v>
      </c>
      <c r="G48" s="57"/>
      <c r="H48" s="23">
        <f>COUNT(D48:G48)</f>
        <v>2</v>
      </c>
      <c r="I48" s="24">
        <f>COUNTIF(D48:G48,"=2")</f>
        <v>0</v>
      </c>
      <c r="J48" s="25">
        <f>SUM(D48:G48)</f>
        <v>2</v>
      </c>
      <c r="K48" s="26">
        <f>SUM(E46:E49)</f>
        <v>4</v>
      </c>
      <c r="L48" s="26">
        <f>J48-K48</f>
        <v>-2</v>
      </c>
      <c r="M48" s="27">
        <f>L48/H48</f>
        <v>-1</v>
      </c>
      <c r="N48" s="39"/>
      <c r="O48" s="98">
        <v>2</v>
      </c>
      <c r="P48" s="99" t="s">
        <v>124</v>
      </c>
      <c r="T48" s="237"/>
      <c r="U48" s="238"/>
    </row>
    <row r="49" spans="1:21" ht="18" x14ac:dyDescent="0.2">
      <c r="A49" s="63" t="s">
        <v>24</v>
      </c>
      <c r="B49" s="22" t="e">
        <f>RANK(M49,$M$19:$M$21)</f>
        <v>#N/A</v>
      </c>
      <c r="C49" s="50" t="str">
        <f>TIRAGE!D30</f>
        <v>RIVIERE</v>
      </c>
      <c r="D49" s="56">
        <v>0</v>
      </c>
      <c r="E49" s="55">
        <v>2</v>
      </c>
      <c r="F49" s="54"/>
      <c r="G49" s="57"/>
      <c r="H49" s="28">
        <f>COUNT(D49:G49)</f>
        <v>2</v>
      </c>
      <c r="I49" s="29">
        <f>COUNTIF(D49:G49,"=2")</f>
        <v>1</v>
      </c>
      <c r="J49" s="25">
        <f>SUM(D49:G49)</f>
        <v>2</v>
      </c>
      <c r="K49" s="26">
        <f>SUM(F47:F49)</f>
        <v>3</v>
      </c>
      <c r="L49" s="26">
        <f>J49-K49</f>
        <v>-1</v>
      </c>
      <c r="M49" s="27">
        <f>L49/H49</f>
        <v>-0.5</v>
      </c>
      <c r="N49" s="39"/>
      <c r="O49" s="96">
        <v>3</v>
      </c>
      <c r="P49" s="97" t="s">
        <v>74</v>
      </c>
      <c r="T49" s="237"/>
      <c r="U49" s="238"/>
    </row>
    <row r="50" spans="1:21" ht="5.25" customHeight="1" thickBot="1" x14ac:dyDescent="0.25">
      <c r="A50" s="64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41"/>
      <c r="N50" s="39"/>
      <c r="O50" s="39"/>
      <c r="P50" s="39"/>
      <c r="T50" s="237"/>
      <c r="U50" s="238"/>
    </row>
    <row r="51" spans="1:21" ht="18.75" thickBot="1" x14ac:dyDescent="0.3">
      <c r="A51" s="240" t="s">
        <v>76</v>
      </c>
      <c r="B51" s="241"/>
      <c r="C51" s="241"/>
      <c r="D51" s="241"/>
      <c r="E51" s="241"/>
      <c r="F51" s="241"/>
      <c r="G51" s="241"/>
      <c r="H51" s="241"/>
      <c r="I51" s="241"/>
      <c r="J51" s="241"/>
      <c r="K51" s="241"/>
      <c r="L51" s="241"/>
      <c r="M51" s="242"/>
      <c r="N51" s="39"/>
      <c r="O51" s="39"/>
      <c r="P51" s="39"/>
      <c r="T51" s="237"/>
      <c r="U51" s="238"/>
    </row>
    <row r="52" spans="1:21" ht="5.25" customHeight="1" thickBot="1" x14ac:dyDescent="0.25">
      <c r="A52" s="60"/>
      <c r="B52" s="40"/>
      <c r="C52" s="38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39"/>
      <c r="O52" s="39"/>
      <c r="P52" s="39"/>
    </row>
    <row r="53" spans="1:21" ht="16.5" thickBot="1" x14ac:dyDescent="0.3">
      <c r="A53" s="61" t="s">
        <v>12</v>
      </c>
      <c r="B53" s="30" t="s">
        <v>10</v>
      </c>
      <c r="C53" s="17" t="s">
        <v>3</v>
      </c>
      <c r="D53" s="199" t="str">
        <f>TIRAGE!D32</f>
        <v>MONNIN</v>
      </c>
      <c r="E53" s="199" t="str">
        <f>C55</f>
        <v>LORIEUL</v>
      </c>
      <c r="F53" s="199" t="str">
        <f>C56</f>
        <v>D'ANNA</v>
      </c>
      <c r="G53" s="58"/>
      <c r="H53" s="31" t="s">
        <v>4</v>
      </c>
      <c r="I53" s="32" t="s">
        <v>5</v>
      </c>
      <c r="J53" s="33" t="s">
        <v>6</v>
      </c>
      <c r="K53" s="33" t="s">
        <v>7</v>
      </c>
      <c r="L53" s="33" t="s">
        <v>8</v>
      </c>
      <c r="M53" s="33" t="s">
        <v>9</v>
      </c>
      <c r="N53" s="39"/>
      <c r="O53" s="243" t="s">
        <v>115</v>
      </c>
      <c r="P53" s="243"/>
    </row>
    <row r="54" spans="1:21" ht="18.75" thickBot="1" x14ac:dyDescent="0.3">
      <c r="A54" s="62" t="s">
        <v>26</v>
      </c>
      <c r="B54" s="34">
        <f>RANK(M54,$M$26:$M$28)</f>
        <v>1</v>
      </c>
      <c r="C54" s="50" t="str">
        <f>TIRAGE!D32</f>
        <v>MONNIN</v>
      </c>
      <c r="D54" s="52"/>
      <c r="E54" s="53">
        <v>2</v>
      </c>
      <c r="F54" s="53">
        <v>2</v>
      </c>
      <c r="G54" s="119"/>
      <c r="H54" s="23">
        <f>COUNT(D54:G54)</f>
        <v>2</v>
      </c>
      <c r="I54" s="24">
        <f>COUNTIF(D54:G54,"=2")</f>
        <v>2</v>
      </c>
      <c r="J54" s="35">
        <f>SUM(D54:G54)</f>
        <v>4</v>
      </c>
      <c r="K54" s="36">
        <f>SUM(D54:D56)</f>
        <v>0</v>
      </c>
      <c r="L54" s="36">
        <f>J54-K54</f>
        <v>4</v>
      </c>
      <c r="M54" s="37">
        <f>L54/H54</f>
        <v>2</v>
      </c>
      <c r="N54" s="39"/>
      <c r="O54" s="98">
        <v>1</v>
      </c>
      <c r="P54" s="99" t="s">
        <v>116</v>
      </c>
    </row>
    <row r="55" spans="1:21" ht="18.75" thickBot="1" x14ac:dyDescent="0.3">
      <c r="A55" s="63" t="s">
        <v>27</v>
      </c>
      <c r="B55" s="22">
        <f>RANK(M55,$M$26:$M$28)</f>
        <v>2</v>
      </c>
      <c r="C55" s="50" t="str">
        <f>TIRAGE!D33</f>
        <v>LORIEUL</v>
      </c>
      <c r="D55" s="56">
        <v>0</v>
      </c>
      <c r="E55" s="54"/>
      <c r="F55" s="55">
        <v>2</v>
      </c>
      <c r="G55" s="57"/>
      <c r="H55" s="23">
        <f>COUNT(D55:G55)</f>
        <v>2</v>
      </c>
      <c r="I55" s="24">
        <f>COUNTIF(D55:G55,"=2")</f>
        <v>1</v>
      </c>
      <c r="J55" s="25">
        <f>SUM(D55:G55)</f>
        <v>2</v>
      </c>
      <c r="K55" s="26">
        <f>SUM(E53:E56)</f>
        <v>3</v>
      </c>
      <c r="L55" s="26">
        <f>J55-K55</f>
        <v>-1</v>
      </c>
      <c r="M55" s="27">
        <f>L55/H55</f>
        <v>-0.5</v>
      </c>
      <c r="N55" s="39"/>
      <c r="O55" s="98">
        <v>2</v>
      </c>
      <c r="P55" s="99" t="s">
        <v>135</v>
      </c>
    </row>
    <row r="56" spans="1:21" ht="18" x14ac:dyDescent="0.2">
      <c r="A56" s="63" t="s">
        <v>28</v>
      </c>
      <c r="B56" s="22">
        <f>RANK(M56,$M$26:$M$28)</f>
        <v>3</v>
      </c>
      <c r="C56" s="50" t="str">
        <f>TIRAGE!D34</f>
        <v>D'ANNA</v>
      </c>
      <c r="D56" s="56">
        <v>0</v>
      </c>
      <c r="E56" s="55">
        <v>1</v>
      </c>
      <c r="F56" s="54"/>
      <c r="G56" s="57"/>
      <c r="H56" s="28">
        <f>COUNT(D56:G56)</f>
        <v>2</v>
      </c>
      <c r="I56" s="29">
        <f>COUNTIF(D56:G56,"=2")</f>
        <v>0</v>
      </c>
      <c r="J56" s="25">
        <f>SUM(D56:G56)</f>
        <v>1</v>
      </c>
      <c r="K56" s="26">
        <f>SUM(F54:F56)</f>
        <v>4</v>
      </c>
      <c r="L56" s="26">
        <f>J56-K56</f>
        <v>-3</v>
      </c>
      <c r="M56" s="27">
        <f>L56/H56</f>
        <v>-1.5</v>
      </c>
      <c r="N56" s="39"/>
      <c r="O56" s="96">
        <v>3</v>
      </c>
      <c r="P56" s="97" t="s">
        <v>141</v>
      </c>
    </row>
  </sheetData>
  <sheetProtection selectLockedCells="1" sort="0" autoFilter="0" pivotTables="0"/>
  <mergeCells count="29">
    <mergeCell ref="O25:P25"/>
    <mergeCell ref="O1:P2"/>
    <mergeCell ref="A9:M9"/>
    <mergeCell ref="A2:M2"/>
    <mergeCell ref="A16:M16"/>
    <mergeCell ref="A23:M23"/>
    <mergeCell ref="O4:P4"/>
    <mergeCell ref="O11:P11"/>
    <mergeCell ref="O18:P18"/>
    <mergeCell ref="A51:M51"/>
    <mergeCell ref="O53:P53"/>
    <mergeCell ref="O29:P30"/>
    <mergeCell ref="A30:M30"/>
    <mergeCell ref="O32:P32"/>
    <mergeCell ref="A37:M37"/>
    <mergeCell ref="O39:P39"/>
    <mergeCell ref="T39:U39"/>
    <mergeCell ref="T42:U42"/>
    <mergeCell ref="T43:U43"/>
    <mergeCell ref="A44:M44"/>
    <mergeCell ref="O46:P46"/>
    <mergeCell ref="T49:U49"/>
    <mergeCell ref="T50:U50"/>
    <mergeCell ref="T51:U51"/>
    <mergeCell ref="T44:U44"/>
    <mergeCell ref="T45:U45"/>
    <mergeCell ref="T46:U46"/>
    <mergeCell ref="T47:U47"/>
    <mergeCell ref="T48:U48"/>
  </mergeCells>
  <pageMargins left="0.43307086614173229" right="0.23622047244094491" top="0.35433070866141736" bottom="0.35433070866141736" header="0.31496062992125984" footer="0.31496062992125984"/>
  <pageSetup paperSize="9" scale="110" orientation="landscape" horizontalDpi="300" verticalDpi="300" r:id="rId1"/>
  <rowBreaks count="1" manualBreakCount="1">
    <brk id="34" max="16383" man="1"/>
  </rowBreaks>
  <colBreaks count="1" manualBreakCount="1">
    <brk id="14" max="63" man="1"/>
  </colBreaks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</sheetPr>
  <dimension ref="A1:BM134"/>
  <sheetViews>
    <sheetView showGridLines="0" zoomScale="62" zoomScaleNormal="62" zoomScalePageLayoutView="69" workbookViewId="0">
      <selection activeCell="K8" sqref="K8"/>
    </sheetView>
  </sheetViews>
  <sheetFormatPr baseColWidth="10" defaultColWidth="10.85546875" defaultRowHeight="15" x14ac:dyDescent="0.2"/>
  <cols>
    <col min="1" max="53" width="5.7109375" style="5" customWidth="1"/>
    <col min="54" max="55" width="2.85546875" style="5" customWidth="1"/>
    <col min="56" max="56" width="3.85546875" style="5" bestFit="1" customWidth="1"/>
    <col min="57" max="61" width="2.85546875" style="5" customWidth="1"/>
    <col min="62" max="62" width="10.42578125" style="5" customWidth="1"/>
    <col min="63" max="72" width="2.85546875" style="5" customWidth="1"/>
    <col min="73" max="16384" width="10.85546875" style="5"/>
  </cols>
  <sheetData>
    <row r="1" spans="1:64" ht="38.450000000000003" customHeight="1" x14ac:dyDescent="0.25"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</row>
    <row r="2" spans="1:64" ht="38.450000000000003" customHeight="1" thickBot="1" x14ac:dyDescent="0.3"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BD2" s="178"/>
    </row>
    <row r="3" spans="1:64" ht="19.5" customHeight="1" thickBot="1" x14ac:dyDescent="0.3"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66"/>
      <c r="S3" s="290" t="s">
        <v>143</v>
      </c>
      <c r="T3" s="291"/>
      <c r="U3" s="291"/>
      <c r="V3" s="292"/>
      <c r="X3" s="106"/>
      <c r="Y3" s="65"/>
      <c r="AB3" s="131" t="s">
        <v>144</v>
      </c>
      <c r="AC3" s="132"/>
      <c r="AD3" s="132"/>
      <c r="AE3" s="133"/>
      <c r="AJ3" s="65"/>
      <c r="AK3" s="65"/>
      <c r="AL3" s="65"/>
      <c r="AM3" s="131" t="s">
        <v>145</v>
      </c>
      <c r="AN3" s="132"/>
      <c r="AO3" s="132"/>
      <c r="AP3" s="133"/>
      <c r="AQ3" s="65"/>
      <c r="AR3" s="65"/>
      <c r="AS3" s="65"/>
      <c r="AT3" s="65"/>
      <c r="AU3" s="65"/>
      <c r="AV3" s="65"/>
      <c r="AW3" s="65"/>
      <c r="AX3" s="65"/>
      <c r="AY3" s="65"/>
    </row>
    <row r="4" spans="1:64" ht="25.5" customHeight="1" x14ac:dyDescent="0.25"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66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</row>
    <row r="5" spans="1:64" ht="19.5" customHeight="1" thickBot="1" x14ac:dyDescent="0.3"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73"/>
      <c r="O5" s="129"/>
      <c r="Q5" s="66"/>
      <c r="R5" s="66"/>
      <c r="S5" s="67"/>
      <c r="T5" s="67"/>
      <c r="U5" s="67"/>
      <c r="V5" s="67"/>
      <c r="W5" s="66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</row>
    <row r="6" spans="1:64" ht="19.5" customHeight="1" thickBot="1" x14ac:dyDescent="0.3"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30"/>
      <c r="O6" s="129"/>
      <c r="P6" s="5" t="s">
        <v>79</v>
      </c>
      <c r="Q6" s="281"/>
      <c r="R6" s="282"/>
      <c r="S6" s="262" t="str">
        <f>POULES!P5</f>
        <v>OCHOISKI B</v>
      </c>
      <c r="T6" s="263"/>
      <c r="U6" s="263"/>
      <c r="V6" s="264"/>
      <c r="W6" s="68">
        <v>3</v>
      </c>
      <c r="X6" s="139"/>
      <c r="Y6" s="139"/>
      <c r="Z6" s="139"/>
      <c r="AA6" s="139"/>
      <c r="AB6" s="139"/>
      <c r="AC6" s="140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</row>
    <row r="7" spans="1:64" ht="19.5" customHeight="1" thickBot="1" x14ac:dyDescent="0.3">
      <c r="A7" s="294" t="s">
        <v>11</v>
      </c>
      <c r="B7" s="294"/>
      <c r="C7" s="294"/>
      <c r="D7" s="294"/>
      <c r="E7" s="294"/>
      <c r="F7" s="294"/>
      <c r="G7" s="294"/>
      <c r="H7" s="120"/>
      <c r="I7" s="120"/>
      <c r="J7" s="120"/>
      <c r="K7" s="120"/>
      <c r="L7" s="120"/>
      <c r="M7" s="120"/>
      <c r="N7" s="118"/>
      <c r="O7" s="129"/>
      <c r="P7" s="5" t="s">
        <v>80</v>
      </c>
      <c r="Q7" s="283"/>
      <c r="R7" s="284"/>
      <c r="S7" s="262" t="s">
        <v>124</v>
      </c>
      <c r="T7" s="263"/>
      <c r="U7" s="263"/>
      <c r="V7" s="264"/>
      <c r="W7" s="74">
        <v>0</v>
      </c>
      <c r="AC7" s="141"/>
      <c r="AJ7" s="66"/>
      <c r="AK7" s="66"/>
      <c r="AL7" s="66"/>
      <c r="AQ7" s="66"/>
      <c r="AR7" s="66"/>
      <c r="AS7" s="66"/>
      <c r="AT7" s="66"/>
      <c r="AU7" s="66"/>
      <c r="AV7" s="66"/>
      <c r="AW7" s="66"/>
      <c r="AX7" s="66"/>
      <c r="AY7" s="66"/>
      <c r="AZ7" s="6"/>
      <c r="BC7" s="179"/>
      <c r="BD7" s="179"/>
      <c r="BE7" s="179"/>
      <c r="BF7" s="179"/>
      <c r="BG7" s="179"/>
      <c r="BH7" s="179"/>
      <c r="BI7" s="179"/>
      <c r="BJ7" s="179"/>
      <c r="BK7" s="179"/>
      <c r="BL7" s="179"/>
    </row>
    <row r="8" spans="1:64" ht="19.5" customHeight="1" x14ac:dyDescent="0.3">
      <c r="A8" s="294"/>
      <c r="B8" s="294"/>
      <c r="C8" s="294"/>
      <c r="D8" s="294"/>
      <c r="E8" s="294"/>
      <c r="F8" s="294"/>
      <c r="G8" s="294"/>
      <c r="H8" s="120"/>
      <c r="I8" s="120"/>
      <c r="J8" s="120"/>
      <c r="K8" s="120"/>
      <c r="L8" s="120"/>
      <c r="M8" s="120"/>
      <c r="N8" s="73"/>
      <c r="O8" s="129"/>
      <c r="Q8" s="83"/>
      <c r="R8" s="83"/>
      <c r="S8" s="76"/>
      <c r="T8" s="76"/>
      <c r="U8" s="76"/>
      <c r="V8" s="76"/>
      <c r="W8" s="77"/>
      <c r="AC8" s="141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"/>
      <c r="BC8" s="180"/>
      <c r="BD8" s="181"/>
      <c r="BE8" s="180"/>
      <c r="BF8" s="180"/>
      <c r="BG8" s="180"/>
      <c r="BH8" s="180"/>
      <c r="BI8" s="180"/>
      <c r="BJ8" s="180"/>
      <c r="BK8" s="180"/>
      <c r="BL8" s="180"/>
    </row>
    <row r="9" spans="1:64" ht="19.5" customHeight="1" thickBot="1" x14ac:dyDescent="0.35">
      <c r="N9" s="73"/>
      <c r="O9" s="129"/>
      <c r="Q9" s="83"/>
      <c r="R9" s="84"/>
      <c r="S9" s="125"/>
      <c r="T9" s="125"/>
      <c r="U9" s="81"/>
      <c r="V9" s="81"/>
      <c r="W9" s="71"/>
      <c r="Z9" s="66"/>
      <c r="AA9" s="66"/>
      <c r="AB9" s="67"/>
      <c r="AC9" s="67"/>
      <c r="AD9" s="67"/>
      <c r="AE9" s="67"/>
      <c r="AF9" s="66"/>
      <c r="AG9" s="66"/>
      <c r="AH9" s="66"/>
      <c r="AI9" s="66"/>
      <c r="AJ9" s="66"/>
      <c r="AK9" s="66"/>
      <c r="AL9" s="66"/>
      <c r="AQ9" s="66"/>
      <c r="AR9" s="66"/>
      <c r="AS9" s="66"/>
      <c r="AT9" s="66"/>
      <c r="AU9" s="66"/>
      <c r="AV9" s="66"/>
      <c r="AW9" s="66"/>
      <c r="AX9" s="66"/>
      <c r="AY9" s="66"/>
      <c r="AZ9" s="6"/>
      <c r="BC9" s="180"/>
      <c r="BD9" s="181"/>
      <c r="BE9" s="180"/>
      <c r="BF9" s="180"/>
      <c r="BG9" s="180"/>
      <c r="BH9" s="180"/>
      <c r="BI9" s="180"/>
      <c r="BJ9" s="180"/>
      <c r="BK9" s="180"/>
      <c r="BL9" s="180"/>
    </row>
    <row r="10" spans="1:64" ht="20.100000000000001" customHeight="1" thickBot="1" x14ac:dyDescent="0.35">
      <c r="B10" s="6"/>
      <c r="C10" s="6"/>
      <c r="D10" s="6"/>
      <c r="E10" s="6"/>
      <c r="F10" s="66"/>
      <c r="G10" s="66"/>
      <c r="H10" s="66"/>
      <c r="I10" s="66"/>
      <c r="J10" s="66"/>
      <c r="K10" s="66"/>
      <c r="L10" s="66"/>
      <c r="M10" s="66"/>
      <c r="N10" s="73"/>
      <c r="O10" s="129"/>
      <c r="Q10" s="85"/>
      <c r="R10" s="83"/>
      <c r="S10" s="125"/>
      <c r="T10" s="125"/>
      <c r="U10" s="81"/>
      <c r="V10" s="81"/>
      <c r="W10" s="71"/>
      <c r="Z10" s="285"/>
      <c r="AA10" s="286"/>
      <c r="AB10" s="262" t="s">
        <v>110</v>
      </c>
      <c r="AC10" s="263"/>
      <c r="AD10" s="263"/>
      <c r="AE10" s="264"/>
      <c r="AF10" s="68">
        <v>3</v>
      </c>
      <c r="AG10" s="69"/>
      <c r="AH10" s="70"/>
      <c r="AI10" s="70"/>
      <c r="AJ10" s="70"/>
      <c r="AK10" s="70"/>
      <c r="AL10" s="70"/>
      <c r="AM10" s="70"/>
      <c r="AN10" s="70"/>
      <c r="AO10" s="71"/>
      <c r="AP10" s="71"/>
      <c r="AQ10" s="71"/>
      <c r="AR10" s="71"/>
      <c r="AS10" s="71"/>
      <c r="AT10" s="71"/>
      <c r="AU10" s="71"/>
      <c r="AV10" s="71"/>
      <c r="AW10" s="66"/>
      <c r="AX10" s="66"/>
      <c r="AY10" s="66"/>
      <c r="AZ10" s="6"/>
      <c r="BC10" s="180"/>
      <c r="BD10" s="181"/>
      <c r="BE10" s="180"/>
      <c r="BF10" s="180"/>
      <c r="BG10" s="180"/>
      <c r="BH10" s="180"/>
      <c r="BI10" s="180"/>
      <c r="BJ10" s="180"/>
      <c r="BK10" s="180"/>
      <c r="BL10" s="180"/>
    </row>
    <row r="11" spans="1:64" ht="20.100000000000001" customHeight="1" thickBot="1" x14ac:dyDescent="0.35">
      <c r="B11" s="6"/>
      <c r="C11" s="6"/>
      <c r="D11" s="6"/>
      <c r="E11" s="6"/>
      <c r="F11" s="66"/>
      <c r="G11" s="66"/>
      <c r="H11" s="66"/>
      <c r="I11" s="66"/>
      <c r="J11" s="66"/>
      <c r="K11" s="66"/>
      <c r="L11" s="66"/>
      <c r="M11" s="66"/>
      <c r="N11" s="73"/>
      <c r="O11" s="129"/>
      <c r="Q11" s="83"/>
      <c r="R11" s="83"/>
      <c r="S11" s="101"/>
      <c r="T11" s="101"/>
      <c r="U11" s="101"/>
      <c r="V11" s="101"/>
      <c r="W11" s="71"/>
      <c r="Z11" s="287"/>
      <c r="AA11" s="288"/>
      <c r="AB11" s="262" t="s">
        <v>71</v>
      </c>
      <c r="AC11" s="263"/>
      <c r="AD11" s="263"/>
      <c r="AE11" s="264"/>
      <c r="AF11" s="74">
        <v>2</v>
      </c>
      <c r="AG11" s="71"/>
      <c r="AH11" s="71"/>
      <c r="AI11" s="71"/>
      <c r="AJ11" s="71"/>
      <c r="AK11" s="71"/>
      <c r="AL11" s="71"/>
      <c r="AM11" s="71"/>
      <c r="AN11" s="71"/>
      <c r="AO11" s="75"/>
      <c r="AP11" s="71"/>
      <c r="AQ11" s="71"/>
      <c r="AR11" s="71"/>
      <c r="AS11" s="71"/>
      <c r="AT11" s="71"/>
      <c r="AU11" s="71"/>
      <c r="AV11" s="71"/>
      <c r="AW11" s="66"/>
      <c r="AX11" s="66"/>
      <c r="AY11" s="66"/>
      <c r="AZ11" s="6"/>
      <c r="BC11" s="180"/>
      <c r="BD11" s="181"/>
      <c r="BE11" s="180"/>
      <c r="BF11" s="180"/>
      <c r="BG11" s="180"/>
      <c r="BH11" s="180"/>
      <c r="BI11" s="180"/>
      <c r="BJ11" s="180"/>
      <c r="BK11" s="180"/>
      <c r="BL11" s="180"/>
    </row>
    <row r="12" spans="1:64" ht="20.100000000000001" customHeight="1" x14ac:dyDescent="0.3">
      <c r="B12" s="6"/>
      <c r="C12" s="6"/>
      <c r="D12" s="6"/>
      <c r="E12" s="6"/>
      <c r="F12" s="107"/>
      <c r="G12" s="66"/>
      <c r="H12" s="66"/>
      <c r="I12" s="66"/>
      <c r="J12" s="66"/>
      <c r="K12" s="66"/>
      <c r="L12" s="66"/>
      <c r="M12" s="66"/>
      <c r="N12" s="73"/>
      <c r="O12" s="129"/>
      <c r="Q12" s="83"/>
      <c r="R12" s="83"/>
      <c r="S12" s="81"/>
      <c r="T12" s="81"/>
      <c r="U12" s="81"/>
      <c r="V12" s="81"/>
      <c r="W12" s="71"/>
      <c r="Z12" s="83"/>
      <c r="AA12" s="83"/>
      <c r="AB12" s="138"/>
      <c r="AC12" s="138"/>
      <c r="AD12" s="138"/>
      <c r="AE12" s="138"/>
      <c r="AF12" s="77"/>
      <c r="AG12" s="71"/>
      <c r="AH12" s="71"/>
      <c r="AI12" s="71"/>
      <c r="AJ12" s="71"/>
      <c r="AK12" s="71"/>
      <c r="AL12" s="71"/>
      <c r="AM12" s="71"/>
      <c r="AN12" s="71"/>
      <c r="AO12" s="75"/>
      <c r="AP12" s="71"/>
      <c r="AQ12" s="71"/>
      <c r="AR12" s="71"/>
      <c r="AS12" s="71"/>
      <c r="AT12" s="71"/>
      <c r="AU12" s="71"/>
      <c r="AV12" s="71"/>
      <c r="AW12" s="66"/>
      <c r="AX12" s="66"/>
      <c r="AY12" s="66"/>
      <c r="AZ12" s="6"/>
      <c r="BB12" s="8"/>
      <c r="BC12" s="180"/>
      <c r="BD12" s="181"/>
      <c r="BE12" s="180"/>
      <c r="BF12" s="180"/>
      <c r="BG12" s="180"/>
      <c r="BH12" s="180"/>
      <c r="BI12" s="180"/>
      <c r="BJ12" s="180"/>
      <c r="BK12" s="180"/>
      <c r="BL12" s="180"/>
    </row>
    <row r="13" spans="1:64" ht="20.100000000000001" customHeight="1" thickBot="1" x14ac:dyDescent="0.35">
      <c r="B13" s="6"/>
      <c r="C13" s="6"/>
      <c r="D13" s="6"/>
      <c r="E13" s="6"/>
      <c r="F13" s="66"/>
      <c r="G13" s="66"/>
      <c r="H13" s="66"/>
      <c r="I13" s="66"/>
      <c r="J13" s="66"/>
      <c r="K13" s="66"/>
      <c r="L13" s="66"/>
      <c r="M13" s="66"/>
      <c r="N13" s="73"/>
      <c r="O13" s="129"/>
      <c r="Q13" s="66"/>
      <c r="R13" s="66"/>
      <c r="S13" s="67"/>
      <c r="T13" s="67"/>
      <c r="U13" s="67"/>
      <c r="V13" s="67"/>
      <c r="W13" s="66"/>
      <c r="Z13" s="83"/>
      <c r="AA13" s="83"/>
      <c r="AB13" s="125"/>
      <c r="AC13" s="147"/>
      <c r="AD13" s="81"/>
      <c r="AE13" s="81"/>
      <c r="AF13" s="71"/>
      <c r="AG13" s="71"/>
      <c r="AH13" s="71"/>
      <c r="AI13" s="81"/>
      <c r="AJ13" s="81"/>
      <c r="AK13" s="129"/>
      <c r="AL13" s="129"/>
      <c r="AM13" s="129"/>
      <c r="AN13" s="141"/>
      <c r="AR13" s="71"/>
      <c r="AS13" s="71"/>
      <c r="AT13" s="8"/>
      <c r="AU13" s="129"/>
      <c r="AV13" s="129"/>
      <c r="AW13" s="129"/>
      <c r="BB13" s="8"/>
      <c r="BC13" s="296"/>
      <c r="BD13" s="296"/>
      <c r="BE13" s="296"/>
      <c r="BF13" s="296"/>
      <c r="BG13" s="296"/>
      <c r="BH13" s="296"/>
      <c r="BI13" s="296"/>
      <c r="BJ13" s="296"/>
      <c r="BK13" s="296"/>
      <c r="BL13" s="296"/>
    </row>
    <row r="14" spans="1:64" ht="20.100000000000001" customHeight="1" thickBot="1" x14ac:dyDescent="0.35">
      <c r="B14" s="6"/>
      <c r="C14" s="6"/>
      <c r="D14" s="7"/>
      <c r="E14" s="8"/>
      <c r="F14" s="73"/>
      <c r="G14" s="73"/>
      <c r="H14" s="73"/>
      <c r="I14" s="73"/>
      <c r="J14" s="73"/>
      <c r="K14" s="73"/>
      <c r="L14" s="73"/>
      <c r="M14" s="73"/>
      <c r="N14" s="73"/>
      <c r="O14" s="129"/>
      <c r="P14" s="5" t="s">
        <v>81</v>
      </c>
      <c r="Q14" s="281"/>
      <c r="R14" s="282"/>
      <c r="S14" s="262" t="str">
        <f>POULES!P12</f>
        <v>MORTREUX</v>
      </c>
      <c r="T14" s="263"/>
      <c r="U14" s="263"/>
      <c r="V14" s="264"/>
      <c r="W14" s="68">
        <v>3</v>
      </c>
      <c r="X14" s="142"/>
      <c r="Y14" s="143"/>
      <c r="Z14" s="144"/>
      <c r="AA14" s="144"/>
      <c r="AB14" s="145"/>
      <c r="AC14" s="146"/>
      <c r="AD14" s="81"/>
      <c r="AE14" s="81"/>
      <c r="AF14" s="71"/>
      <c r="AG14" s="81"/>
      <c r="AH14" s="81"/>
      <c r="AI14" s="73"/>
      <c r="AJ14" s="73"/>
      <c r="AN14" s="141"/>
      <c r="AR14" s="78"/>
      <c r="AS14" s="78"/>
      <c r="AT14" s="71"/>
      <c r="AU14" s="71"/>
      <c r="AV14" s="129"/>
      <c r="AW14" s="129"/>
      <c r="BB14" s="8"/>
      <c r="BC14" s="296"/>
      <c r="BD14" s="296"/>
      <c r="BE14" s="296"/>
      <c r="BF14" s="296"/>
      <c r="BG14" s="296"/>
      <c r="BH14" s="296"/>
      <c r="BI14" s="296"/>
      <c r="BJ14" s="296"/>
      <c r="BK14" s="296"/>
      <c r="BL14" s="296"/>
    </row>
    <row r="15" spans="1:64" ht="20.100000000000001" customHeight="1" thickBot="1" x14ac:dyDescent="0.35">
      <c r="A15" s="8"/>
      <c r="B15" s="8"/>
      <c r="C15" s="8"/>
      <c r="D15" s="7"/>
      <c r="E15" s="8"/>
      <c r="F15" s="73"/>
      <c r="G15" s="73"/>
      <c r="H15" s="73"/>
      <c r="I15" s="73"/>
      <c r="J15" s="73"/>
      <c r="K15" s="73"/>
      <c r="L15" s="73"/>
      <c r="M15" s="73"/>
      <c r="N15" s="73"/>
      <c r="O15" s="129"/>
      <c r="P15" s="5" t="s">
        <v>82</v>
      </c>
      <c r="Q15" s="283"/>
      <c r="R15" s="284"/>
      <c r="S15" s="262" t="s">
        <v>135</v>
      </c>
      <c r="T15" s="263"/>
      <c r="U15" s="263"/>
      <c r="V15" s="264"/>
      <c r="W15" s="74">
        <v>0</v>
      </c>
      <c r="Z15" s="85"/>
      <c r="AA15" s="83"/>
      <c r="AB15" s="125"/>
      <c r="AC15" s="125"/>
      <c r="AD15" s="81"/>
      <c r="AE15" s="81"/>
      <c r="AF15" s="71"/>
      <c r="AG15" s="71"/>
      <c r="AH15" s="71"/>
      <c r="AI15" s="73"/>
      <c r="AJ15" s="73"/>
      <c r="AN15" s="141"/>
      <c r="AR15" s="100"/>
      <c r="AS15" s="71"/>
      <c r="AT15" s="129"/>
      <c r="AU15" s="129"/>
      <c r="AV15" s="71"/>
      <c r="AW15" s="129"/>
      <c r="BB15" s="8"/>
      <c r="BC15" s="296"/>
      <c r="BD15" s="296"/>
      <c r="BE15" s="296"/>
      <c r="BF15" s="296"/>
      <c r="BG15" s="296"/>
      <c r="BH15" s="296"/>
      <c r="BI15" s="296"/>
      <c r="BJ15" s="296"/>
      <c r="BK15" s="296"/>
      <c r="BL15" s="296"/>
    </row>
    <row r="16" spans="1:64" ht="20.100000000000001" customHeight="1" x14ac:dyDescent="0.3">
      <c r="A16" s="8"/>
      <c r="B16" s="8"/>
      <c r="C16" s="8"/>
      <c r="D16" s="7"/>
      <c r="E16" s="8"/>
      <c r="F16" s="73"/>
      <c r="G16" s="73"/>
      <c r="H16" s="73"/>
      <c r="I16" s="73"/>
      <c r="J16" s="73"/>
      <c r="K16" s="73"/>
      <c r="L16" s="73"/>
      <c r="M16" s="73"/>
      <c r="N16" s="73"/>
      <c r="Q16" s="83"/>
      <c r="R16" s="83"/>
      <c r="S16" s="76"/>
      <c r="T16" s="76"/>
      <c r="U16" s="76"/>
      <c r="V16" s="76"/>
      <c r="W16" s="77"/>
      <c r="Z16" s="83"/>
      <c r="AA16" s="83"/>
      <c r="AB16" s="134"/>
      <c r="AC16" s="134"/>
      <c r="AD16" s="134"/>
      <c r="AE16" s="134"/>
      <c r="AF16" s="71"/>
      <c r="AG16" s="71"/>
      <c r="AH16" s="71"/>
      <c r="AI16" s="73"/>
      <c r="AJ16" s="73"/>
      <c r="AN16" s="148"/>
      <c r="AR16" s="77"/>
      <c r="AS16" s="71"/>
      <c r="AT16" s="129"/>
      <c r="AU16" s="129"/>
      <c r="AV16" s="71"/>
      <c r="AW16" s="129"/>
      <c r="BB16" s="8"/>
      <c r="BC16" s="296"/>
      <c r="BD16" s="296"/>
      <c r="BE16" s="296"/>
      <c r="BF16" s="296"/>
      <c r="BG16" s="296"/>
      <c r="BH16" s="296"/>
      <c r="BI16" s="296"/>
      <c r="BJ16" s="296"/>
      <c r="BK16" s="296"/>
      <c r="BL16" s="296"/>
    </row>
    <row r="17" spans="1:65" ht="20.100000000000001" customHeight="1" thickBot="1" x14ac:dyDescent="0.35">
      <c r="A17" s="8"/>
      <c r="B17" s="8"/>
      <c r="C17" s="8"/>
      <c r="D17" s="7"/>
      <c r="E17" s="8"/>
      <c r="F17" s="73"/>
      <c r="G17" s="73"/>
      <c r="H17" s="73"/>
      <c r="I17" s="73"/>
      <c r="J17" s="73"/>
      <c r="K17" s="73"/>
      <c r="L17" s="73"/>
      <c r="M17" s="73"/>
      <c r="N17" s="73"/>
      <c r="Z17" s="83"/>
      <c r="AA17" s="83"/>
      <c r="AB17" s="81"/>
      <c r="AC17" s="81"/>
      <c r="AD17" s="81"/>
      <c r="AE17" s="81"/>
      <c r="AF17" s="71"/>
      <c r="AG17" s="71"/>
      <c r="AH17" s="71"/>
      <c r="AI17" s="73"/>
      <c r="AJ17" s="73"/>
      <c r="AK17" s="66"/>
      <c r="AL17" s="66"/>
      <c r="AM17" s="67"/>
      <c r="AN17" s="67"/>
      <c r="AO17" s="67"/>
      <c r="AP17" s="67"/>
      <c r="AQ17" s="66"/>
      <c r="AS17" s="71"/>
      <c r="AT17" s="129"/>
      <c r="AU17" s="71"/>
      <c r="AV17" s="71"/>
      <c r="AW17" s="129"/>
      <c r="AX17" s="8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</row>
    <row r="18" spans="1:65" ht="20.100000000000001" customHeight="1" thickBot="1" x14ac:dyDescent="0.35">
      <c r="A18" s="8"/>
      <c r="B18" s="8"/>
      <c r="C18" s="8"/>
      <c r="D18" s="7"/>
      <c r="E18" s="8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66"/>
      <c r="Q18" s="81"/>
      <c r="R18" s="81"/>
      <c r="S18" s="81"/>
      <c r="T18" s="81"/>
      <c r="U18" s="71"/>
      <c r="X18" s="73"/>
      <c r="Y18" s="73"/>
      <c r="Z18" s="83"/>
      <c r="AA18" s="83"/>
      <c r="AB18" s="127"/>
      <c r="AC18" s="116"/>
      <c r="AD18" s="116"/>
      <c r="AE18" s="116"/>
      <c r="AF18" s="81"/>
      <c r="AG18" s="71"/>
      <c r="AH18" s="71"/>
      <c r="AI18" s="73"/>
      <c r="AJ18" s="73"/>
      <c r="AK18" s="285"/>
      <c r="AL18" s="286"/>
      <c r="AM18" s="262" t="s">
        <v>200</v>
      </c>
      <c r="AN18" s="263"/>
      <c r="AO18" s="263"/>
      <c r="AP18" s="264"/>
      <c r="AQ18" s="68">
        <v>0</v>
      </c>
      <c r="AS18" s="71"/>
      <c r="AT18" s="129"/>
      <c r="AU18" s="71"/>
      <c r="AV18" s="71"/>
      <c r="AW18" s="129"/>
    </row>
    <row r="19" spans="1:65" ht="20.100000000000001" customHeight="1" thickBot="1" x14ac:dyDescent="0.3">
      <c r="A19" s="8"/>
      <c r="B19" s="8"/>
      <c r="C19" s="8"/>
      <c r="D19" s="7"/>
      <c r="E19" s="8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66"/>
      <c r="Q19" s="126"/>
      <c r="R19" s="126"/>
      <c r="S19" s="125"/>
      <c r="T19" s="126"/>
      <c r="U19" s="71"/>
      <c r="X19" s="73"/>
      <c r="Y19" s="73"/>
      <c r="Z19" s="102"/>
      <c r="AA19" s="102"/>
      <c r="AB19" s="118"/>
      <c r="AC19" s="118"/>
      <c r="AD19" s="118"/>
      <c r="AE19" s="118"/>
      <c r="AF19" s="80"/>
      <c r="AG19" s="71"/>
      <c r="AH19" s="71"/>
      <c r="AI19" s="73"/>
      <c r="AJ19" s="164"/>
      <c r="AK19" s="287"/>
      <c r="AL19" s="288"/>
      <c r="AM19" s="262" t="s">
        <v>197</v>
      </c>
      <c r="AN19" s="263"/>
      <c r="AO19" s="263"/>
      <c r="AP19" s="264"/>
      <c r="AQ19" s="74">
        <v>3</v>
      </c>
      <c r="AR19" s="139"/>
      <c r="AS19" s="155"/>
      <c r="AT19" s="139"/>
      <c r="AU19" s="156"/>
      <c r="AV19" s="71"/>
      <c r="AW19" s="12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</row>
    <row r="20" spans="1:65" ht="20.100000000000001" customHeight="1" x14ac:dyDescent="0.3">
      <c r="A20" s="8"/>
      <c r="B20" s="8"/>
      <c r="C20" s="8"/>
      <c r="D20" s="7"/>
      <c r="E20" s="8"/>
      <c r="F20" s="73"/>
      <c r="G20" s="73"/>
      <c r="H20" s="73"/>
      <c r="I20" s="73"/>
      <c r="J20" s="73"/>
      <c r="K20" s="73"/>
      <c r="L20" s="83"/>
      <c r="M20" s="73"/>
      <c r="N20" s="116"/>
      <c r="O20" s="116"/>
      <c r="P20" s="73"/>
      <c r="Q20" s="66"/>
      <c r="R20" s="66"/>
      <c r="S20" s="66"/>
      <c r="T20" s="66"/>
      <c r="U20" s="66"/>
      <c r="X20" s="73"/>
      <c r="Y20" s="73"/>
      <c r="Z20" s="102"/>
      <c r="AA20" s="102"/>
      <c r="AB20" s="118"/>
      <c r="AC20" s="118"/>
      <c r="AD20" s="118"/>
      <c r="AE20" s="118"/>
      <c r="AF20" s="100"/>
      <c r="AG20" s="71"/>
      <c r="AH20" s="71"/>
      <c r="AI20" s="73"/>
      <c r="AJ20" s="72"/>
      <c r="AK20" s="83"/>
      <c r="AL20" s="83"/>
      <c r="AM20" s="138"/>
      <c r="AN20" s="138"/>
      <c r="AO20" s="138"/>
      <c r="AP20" s="138"/>
      <c r="AQ20" s="77"/>
      <c r="AR20" s="129"/>
      <c r="AS20" s="71"/>
      <c r="AT20" s="129"/>
      <c r="AU20" s="157"/>
      <c r="AV20" s="71"/>
      <c r="AW20" s="129"/>
      <c r="BC20" s="9"/>
      <c r="BD20" s="297" t="s">
        <v>13</v>
      </c>
      <c r="BE20" s="298"/>
      <c r="BF20" s="298"/>
      <c r="BG20" s="298"/>
      <c r="BH20" s="298"/>
      <c r="BI20" s="298"/>
      <c r="BJ20" s="298"/>
      <c r="BK20" s="298"/>
      <c r="BL20" s="299"/>
      <c r="BM20" s="9"/>
    </row>
    <row r="21" spans="1:65" ht="20.100000000000001" customHeight="1" thickBot="1" x14ac:dyDescent="0.35">
      <c r="A21" s="8"/>
      <c r="B21" s="8"/>
      <c r="C21" s="8"/>
      <c r="D21" s="7"/>
      <c r="E21" s="8"/>
      <c r="F21" s="73"/>
      <c r="G21" s="73"/>
      <c r="H21" s="73"/>
      <c r="I21" s="73"/>
      <c r="J21" s="73"/>
      <c r="K21" s="73"/>
      <c r="L21" s="73"/>
      <c r="M21" s="73"/>
      <c r="N21" s="79"/>
      <c r="O21" s="79"/>
      <c r="P21" s="176"/>
      <c r="Q21" s="66"/>
      <c r="R21" s="66"/>
      <c r="S21" s="67"/>
      <c r="T21" s="67"/>
      <c r="U21" s="67"/>
      <c r="V21" s="67"/>
      <c r="W21" s="66"/>
      <c r="AG21" s="71"/>
      <c r="AH21" s="71"/>
      <c r="AI21" s="73"/>
      <c r="AJ21" s="72"/>
      <c r="AK21" s="83"/>
      <c r="AL21" s="83"/>
      <c r="AM21" s="125"/>
      <c r="AN21" s="153"/>
      <c r="AO21" s="81"/>
      <c r="AP21" s="81"/>
      <c r="AQ21" s="71"/>
      <c r="AR21" s="129"/>
      <c r="AS21" s="71"/>
      <c r="AT21" s="129"/>
      <c r="AU21" s="157"/>
      <c r="AV21" s="71"/>
      <c r="AW21" s="129"/>
      <c r="BC21" s="9"/>
      <c r="BD21" s="300"/>
      <c r="BE21" s="301"/>
      <c r="BF21" s="301"/>
      <c r="BG21" s="301"/>
      <c r="BH21" s="301"/>
      <c r="BI21" s="301"/>
      <c r="BJ21" s="301"/>
      <c r="BK21" s="301"/>
      <c r="BL21" s="302"/>
      <c r="BM21" s="9"/>
    </row>
    <row r="22" spans="1:65" ht="20.100000000000001" customHeight="1" thickBot="1" x14ac:dyDescent="0.3">
      <c r="A22" s="8"/>
      <c r="B22" s="8"/>
      <c r="C22" s="8"/>
      <c r="D22" s="7"/>
      <c r="E22" s="8"/>
      <c r="F22" s="73"/>
      <c r="G22" s="73"/>
      <c r="H22" s="73"/>
      <c r="I22" s="73"/>
      <c r="J22" s="73"/>
      <c r="K22" s="73"/>
      <c r="L22" s="73"/>
      <c r="M22" s="73"/>
      <c r="N22" s="79"/>
      <c r="O22" s="79"/>
      <c r="P22" s="177" t="s">
        <v>83</v>
      </c>
      <c r="Q22" s="281"/>
      <c r="R22" s="282"/>
      <c r="S22" s="262" t="str">
        <f>POULES!P19</f>
        <v>RIVES-LANGE</v>
      </c>
      <c r="T22" s="263"/>
      <c r="U22" s="263"/>
      <c r="V22" s="264"/>
      <c r="W22" s="68">
        <v>1</v>
      </c>
      <c r="X22" s="139"/>
      <c r="Y22" s="139"/>
      <c r="Z22" s="139"/>
      <c r="AA22" s="139"/>
      <c r="AB22" s="139"/>
      <c r="AC22" s="140"/>
      <c r="AG22" s="71"/>
      <c r="AH22" s="71"/>
      <c r="AI22" s="73"/>
      <c r="AJ22" s="72"/>
      <c r="AK22" s="73"/>
      <c r="AL22" s="129"/>
      <c r="AM22" s="129"/>
      <c r="AN22" s="141"/>
      <c r="AR22" s="129"/>
      <c r="AS22" s="71"/>
      <c r="AT22" s="129"/>
      <c r="AU22" s="157"/>
      <c r="AV22" s="71"/>
      <c r="AW22" s="129"/>
      <c r="BC22" s="9"/>
      <c r="BD22" s="278">
        <v>1</v>
      </c>
      <c r="BE22" s="279"/>
      <c r="BF22" s="278" t="str">
        <f>IF(AX34&gt;AX35,AT34,AT35)</f>
        <v>CALLEWAERT</v>
      </c>
      <c r="BG22" s="280"/>
      <c r="BH22" s="280"/>
      <c r="BI22" s="280"/>
      <c r="BJ22" s="280"/>
      <c r="BK22" s="280"/>
      <c r="BL22" s="279"/>
      <c r="BM22" s="9"/>
    </row>
    <row r="23" spans="1:65" ht="20.100000000000001" customHeight="1" thickBot="1" x14ac:dyDescent="0.3">
      <c r="A23" s="8"/>
      <c r="B23" s="8"/>
      <c r="C23" s="8"/>
      <c r="D23" s="8"/>
      <c r="E23" s="8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 t="s">
        <v>84</v>
      </c>
      <c r="Q23" s="283"/>
      <c r="R23" s="284"/>
      <c r="S23" s="262" t="str">
        <f>POULES!P34</f>
        <v>MARGONTIER</v>
      </c>
      <c r="T23" s="263"/>
      <c r="U23" s="263"/>
      <c r="V23" s="264"/>
      <c r="W23" s="74">
        <v>3</v>
      </c>
      <c r="AC23" s="141"/>
      <c r="AG23" s="71"/>
      <c r="AH23" s="71"/>
      <c r="AI23" s="73"/>
      <c r="AJ23" s="72"/>
      <c r="AK23" s="73"/>
      <c r="AL23" s="129"/>
      <c r="AM23" s="129"/>
      <c r="AN23" s="141"/>
      <c r="AR23" s="129"/>
      <c r="AS23" s="129"/>
      <c r="AT23" s="129"/>
      <c r="AU23" s="158"/>
      <c r="AV23" s="71"/>
      <c r="AW23" s="129"/>
      <c r="BC23" s="9"/>
      <c r="BD23" s="272">
        <v>2</v>
      </c>
      <c r="BE23" s="273"/>
      <c r="BF23" s="272" t="str">
        <f>IF(AX34&gt;AX35,AT35,AT34)</f>
        <v>BEAUCHAMP</v>
      </c>
      <c r="BG23" s="274"/>
      <c r="BH23" s="274"/>
      <c r="BI23" s="274"/>
      <c r="BJ23" s="274"/>
      <c r="BK23" s="274"/>
      <c r="BL23" s="273"/>
      <c r="BM23" s="9"/>
    </row>
    <row r="24" spans="1:65" ht="20.100000000000001" customHeight="1" x14ac:dyDescent="0.3">
      <c r="A24" s="8"/>
      <c r="B24" s="116"/>
      <c r="C24" s="116"/>
      <c r="D24" s="116"/>
      <c r="E24" s="116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83"/>
      <c r="R24" s="83"/>
      <c r="S24" s="76"/>
      <c r="T24" s="76"/>
      <c r="U24" s="76"/>
      <c r="V24" s="76"/>
      <c r="W24" s="77"/>
      <c r="AC24" s="141"/>
      <c r="AG24" s="116"/>
      <c r="AH24" s="116"/>
      <c r="AI24" s="116"/>
      <c r="AJ24" s="165"/>
      <c r="AK24" s="82"/>
      <c r="AL24" s="129"/>
      <c r="AM24" s="129"/>
      <c r="AN24" s="141"/>
      <c r="AR24" s="129"/>
      <c r="AS24" s="129"/>
      <c r="AT24" s="116"/>
      <c r="AU24" s="159"/>
      <c r="AV24" s="116"/>
      <c r="AW24" s="116"/>
      <c r="BC24" s="9"/>
      <c r="BD24" s="272">
        <v>3</v>
      </c>
      <c r="BE24" s="273"/>
      <c r="BF24" s="272" t="str">
        <f>IF(AQ18&gt;AQ19,AM19,AM18)</f>
        <v>OCHOISKI</v>
      </c>
      <c r="BG24" s="274"/>
      <c r="BH24" s="274"/>
      <c r="BI24" s="274"/>
      <c r="BJ24" s="274"/>
      <c r="BK24" s="274"/>
      <c r="BL24" s="273"/>
      <c r="BM24" s="9"/>
    </row>
    <row r="25" spans="1:65" ht="20.100000000000001" customHeight="1" thickBot="1" x14ac:dyDescent="0.35">
      <c r="A25" s="8"/>
      <c r="B25" s="293"/>
      <c r="C25" s="293"/>
      <c r="D25" s="293"/>
      <c r="E25" s="293"/>
      <c r="F25" s="80"/>
      <c r="G25" s="295"/>
      <c r="H25" s="121"/>
      <c r="I25" s="121"/>
      <c r="J25" s="121"/>
      <c r="K25" s="121"/>
      <c r="L25" s="121"/>
      <c r="M25" s="121"/>
      <c r="N25" s="73"/>
      <c r="O25" s="73"/>
      <c r="P25" s="73"/>
      <c r="Q25" s="83"/>
      <c r="R25" s="84"/>
      <c r="S25" s="125"/>
      <c r="T25" s="125"/>
      <c r="U25" s="81"/>
      <c r="V25" s="81"/>
      <c r="W25" s="71"/>
      <c r="Z25" s="66"/>
      <c r="AA25" s="66"/>
      <c r="AB25" s="67"/>
      <c r="AC25" s="67"/>
      <c r="AD25" s="67"/>
      <c r="AE25" s="67"/>
      <c r="AF25" s="66"/>
      <c r="AG25" s="118"/>
      <c r="AH25" s="118"/>
      <c r="AI25" s="118"/>
      <c r="AJ25" s="166"/>
      <c r="AK25" s="80"/>
      <c r="AL25" s="129"/>
      <c r="AM25" s="129"/>
      <c r="AN25" s="141"/>
      <c r="AR25" s="129"/>
      <c r="AS25" s="136"/>
      <c r="AT25" s="118"/>
      <c r="AU25" s="160"/>
      <c r="AV25" s="118"/>
      <c r="AW25" s="118"/>
      <c r="AX25" s="80"/>
      <c r="BC25" s="9"/>
      <c r="BD25" s="275">
        <v>3</v>
      </c>
      <c r="BE25" s="276"/>
      <c r="BF25" s="275" t="str">
        <f>IF(AQ50&gt;AQ51,AM51,AM50)</f>
        <v>MONNIN</v>
      </c>
      <c r="BG25" s="277"/>
      <c r="BH25" s="277"/>
      <c r="BI25" s="277"/>
      <c r="BJ25" s="277"/>
      <c r="BK25" s="277"/>
      <c r="BL25" s="276"/>
      <c r="BM25" s="9"/>
    </row>
    <row r="26" spans="1:65" ht="20.100000000000001" customHeight="1" thickBot="1" x14ac:dyDescent="0.35">
      <c r="A26" s="8"/>
      <c r="B26" s="293"/>
      <c r="C26" s="293"/>
      <c r="D26" s="293"/>
      <c r="E26" s="293"/>
      <c r="F26" s="100"/>
      <c r="G26" s="295"/>
      <c r="H26" s="121"/>
      <c r="I26" s="121"/>
      <c r="J26" s="121"/>
      <c r="K26" s="121"/>
      <c r="L26" s="121"/>
      <c r="M26" s="121"/>
      <c r="N26" s="73"/>
      <c r="O26" s="73"/>
      <c r="P26" s="73"/>
      <c r="Q26" s="85"/>
      <c r="R26" s="83"/>
      <c r="S26" s="125"/>
      <c r="T26" s="125"/>
      <c r="U26" s="81"/>
      <c r="V26" s="81"/>
      <c r="W26" s="71"/>
      <c r="Z26" s="285"/>
      <c r="AA26" s="286"/>
      <c r="AB26" s="262" t="s">
        <v>128</v>
      </c>
      <c r="AC26" s="263"/>
      <c r="AD26" s="263"/>
      <c r="AE26" s="264"/>
      <c r="AF26" s="68">
        <v>1</v>
      </c>
      <c r="AG26" s="149"/>
      <c r="AH26" s="150"/>
      <c r="AI26" s="150"/>
      <c r="AJ26" s="167"/>
      <c r="AK26" s="151"/>
      <c r="AL26" s="152"/>
      <c r="AM26" s="152"/>
      <c r="AN26" s="154"/>
      <c r="AO26" s="73"/>
      <c r="AP26" s="73"/>
      <c r="AQ26" s="136"/>
      <c r="AR26" s="136"/>
      <c r="AS26" s="136"/>
      <c r="AT26" s="118"/>
      <c r="AU26" s="160"/>
      <c r="AV26" s="118"/>
      <c r="AW26" s="118"/>
      <c r="AX26" s="100"/>
      <c r="BC26" s="9"/>
      <c r="BD26" s="278">
        <v>5</v>
      </c>
      <c r="BE26" s="279"/>
      <c r="BF26" s="278" t="str">
        <f>IF(AF10&gt;AF11,AB11,AB10)</f>
        <v>MORTREUX</v>
      </c>
      <c r="BG26" s="280"/>
      <c r="BH26" s="280"/>
      <c r="BI26" s="280"/>
      <c r="BJ26" s="280"/>
      <c r="BK26" s="280"/>
      <c r="BL26" s="279"/>
      <c r="BM26" s="9"/>
    </row>
    <row r="27" spans="1:65" ht="20.100000000000001" customHeight="1" thickBot="1" x14ac:dyDescent="0.35">
      <c r="A27" s="8"/>
      <c r="B27" s="117"/>
      <c r="C27" s="117"/>
      <c r="D27" s="71"/>
      <c r="E27" s="117"/>
      <c r="F27" s="73"/>
      <c r="G27" s="73"/>
      <c r="H27" s="73"/>
      <c r="I27" s="73"/>
      <c r="J27" s="73"/>
      <c r="K27" s="73"/>
      <c r="L27" s="73"/>
      <c r="M27" s="73"/>
      <c r="N27" s="73"/>
      <c r="O27" s="102"/>
      <c r="P27" s="102"/>
      <c r="Q27" s="83"/>
      <c r="R27" s="83"/>
      <c r="S27" s="101"/>
      <c r="T27" s="101"/>
      <c r="U27" s="101"/>
      <c r="V27" s="101"/>
      <c r="W27" s="71"/>
      <c r="Z27" s="287"/>
      <c r="AA27" s="288"/>
      <c r="AB27" s="262" t="s">
        <v>197</v>
      </c>
      <c r="AC27" s="263"/>
      <c r="AD27" s="263"/>
      <c r="AE27" s="264"/>
      <c r="AF27" s="74">
        <v>3</v>
      </c>
      <c r="AG27" s="71"/>
      <c r="AH27" s="73"/>
      <c r="AI27" s="73"/>
      <c r="AJ27" s="72"/>
      <c r="AK27" s="73"/>
      <c r="AL27" s="71"/>
      <c r="AM27" s="71"/>
      <c r="AN27" s="71"/>
      <c r="AO27" s="71"/>
      <c r="AP27" s="71"/>
      <c r="AQ27" s="129"/>
      <c r="AR27" s="129"/>
      <c r="AS27" s="129"/>
      <c r="AT27" s="71"/>
      <c r="AU27" s="157"/>
      <c r="AV27" s="71"/>
      <c r="AW27" s="71"/>
      <c r="BC27" s="9"/>
      <c r="BD27" s="272">
        <v>5</v>
      </c>
      <c r="BE27" s="273"/>
      <c r="BF27" s="272" t="str">
        <f>IF(AF26&gt;AF27,AB27,AB26)</f>
        <v>MARGONTIER</v>
      </c>
      <c r="BG27" s="274"/>
      <c r="BH27" s="274"/>
      <c r="BI27" s="274"/>
      <c r="BJ27" s="274"/>
      <c r="BK27" s="274"/>
      <c r="BL27" s="273"/>
      <c r="BM27" s="9"/>
    </row>
    <row r="28" spans="1:65" ht="20.100000000000001" customHeight="1" x14ac:dyDescent="0.3">
      <c r="A28" s="8"/>
      <c r="B28" s="8"/>
      <c r="C28" s="8"/>
      <c r="D28" s="7"/>
      <c r="E28" s="8"/>
      <c r="F28" s="73"/>
      <c r="G28" s="73"/>
      <c r="H28" s="73"/>
      <c r="I28" s="73"/>
      <c r="J28" s="73"/>
      <c r="K28" s="73"/>
      <c r="L28" s="73"/>
      <c r="M28" s="73"/>
      <c r="N28" s="73"/>
      <c r="O28" s="102"/>
      <c r="P28" s="102"/>
      <c r="Q28" s="83"/>
      <c r="R28" s="83"/>
      <c r="S28" s="81"/>
      <c r="T28" s="81"/>
      <c r="U28" s="81"/>
      <c r="V28" s="81"/>
      <c r="W28" s="71"/>
      <c r="Z28" s="83"/>
      <c r="AA28" s="83"/>
      <c r="AB28" s="138"/>
      <c r="AC28" s="138"/>
      <c r="AD28" s="138"/>
      <c r="AE28" s="138"/>
      <c r="AF28" s="77"/>
      <c r="AG28" s="71"/>
      <c r="AH28" s="71"/>
      <c r="AI28" s="73"/>
      <c r="AJ28" s="72"/>
      <c r="AK28" s="73"/>
      <c r="AL28" s="73"/>
      <c r="AM28" s="71"/>
      <c r="AN28" s="71"/>
      <c r="AO28" s="71"/>
      <c r="AP28" s="71"/>
      <c r="AQ28" s="71"/>
      <c r="AR28" s="71"/>
      <c r="AS28" s="71"/>
      <c r="AT28" s="129"/>
      <c r="AU28" s="157"/>
      <c r="AV28" s="71"/>
      <c r="AW28" s="129"/>
      <c r="BC28" s="9"/>
      <c r="BD28" s="272">
        <v>5</v>
      </c>
      <c r="BE28" s="273"/>
      <c r="BF28" s="272" t="str">
        <f>IF(AF42&gt;AF43,AB43,AB42)</f>
        <v>FROSTIN</v>
      </c>
      <c r="BG28" s="274"/>
      <c r="BH28" s="274"/>
      <c r="BI28" s="274"/>
      <c r="BJ28" s="274"/>
      <c r="BK28" s="274"/>
      <c r="BL28" s="273"/>
      <c r="BM28" s="9"/>
    </row>
    <row r="29" spans="1:65" ht="20.100000000000001" customHeight="1" thickBot="1" x14ac:dyDescent="0.35">
      <c r="A29" s="8"/>
      <c r="B29" s="8"/>
      <c r="C29" s="8"/>
      <c r="D29" s="7"/>
      <c r="E29" s="8"/>
      <c r="F29" s="73"/>
      <c r="G29" s="73"/>
      <c r="H29" s="73"/>
      <c r="I29" s="73"/>
      <c r="J29" s="73"/>
      <c r="K29" s="73"/>
      <c r="L29" s="73"/>
      <c r="M29" s="73"/>
      <c r="N29" s="73"/>
      <c r="O29" s="83"/>
      <c r="P29" s="83"/>
      <c r="Q29" s="66"/>
      <c r="R29" s="66"/>
      <c r="S29" s="67"/>
      <c r="T29" s="67"/>
      <c r="U29" s="67"/>
      <c r="V29" s="67"/>
      <c r="W29" s="66"/>
      <c r="Z29" s="83"/>
      <c r="AA29" s="83"/>
      <c r="AB29" s="125"/>
      <c r="AC29" s="147"/>
      <c r="AD29" s="81"/>
      <c r="AE29" s="81"/>
      <c r="AF29" s="71"/>
      <c r="AG29" s="71"/>
      <c r="AH29" s="71"/>
      <c r="AI29" s="73"/>
      <c r="AJ29" s="72"/>
      <c r="AK29" s="73"/>
      <c r="AL29" s="73"/>
      <c r="AM29" s="71"/>
      <c r="AN29" s="77"/>
      <c r="AO29" s="71"/>
      <c r="AP29" s="71"/>
      <c r="AQ29" s="71"/>
      <c r="AR29" s="71"/>
      <c r="AS29" s="71"/>
      <c r="AT29" s="129"/>
      <c r="AU29" s="157"/>
      <c r="AV29" s="137"/>
      <c r="AW29" s="129"/>
      <c r="BC29" s="9"/>
      <c r="BD29" s="265">
        <v>5</v>
      </c>
      <c r="BE29" s="266"/>
      <c r="BF29" s="267" t="str">
        <f>IF(AF58&gt;AF59,AB59,AB58)</f>
        <v>RIMBOT</v>
      </c>
      <c r="BG29" s="268"/>
      <c r="BH29" s="268"/>
      <c r="BI29" s="268"/>
      <c r="BJ29" s="268"/>
      <c r="BK29" s="268"/>
      <c r="BL29" s="269"/>
      <c r="BM29" s="9"/>
    </row>
    <row r="30" spans="1:65" ht="20.100000000000001" customHeight="1" thickBot="1" x14ac:dyDescent="0.35">
      <c r="A30" s="8"/>
      <c r="B30" s="8"/>
      <c r="C30" s="8"/>
      <c r="D30" s="7"/>
      <c r="E30" s="8"/>
      <c r="F30" s="73"/>
      <c r="G30" s="73"/>
      <c r="H30" s="73"/>
      <c r="I30" s="73"/>
      <c r="J30" s="73"/>
      <c r="K30" s="73"/>
      <c r="L30" s="73"/>
      <c r="M30" s="73"/>
      <c r="N30" s="73"/>
      <c r="O30" s="83"/>
      <c r="P30" s="83" t="s">
        <v>85</v>
      </c>
      <c r="Q30" s="281"/>
      <c r="R30" s="282"/>
      <c r="S30" s="262" t="str">
        <f>POULES!P26</f>
        <v xml:space="preserve">CALLEWAERT </v>
      </c>
      <c r="T30" s="263"/>
      <c r="U30" s="263"/>
      <c r="V30" s="264"/>
      <c r="W30" s="68">
        <v>3</v>
      </c>
      <c r="X30" s="142"/>
      <c r="Y30" s="143"/>
      <c r="Z30" s="144"/>
      <c r="AA30" s="144"/>
      <c r="AB30" s="145"/>
      <c r="AC30" s="146"/>
      <c r="AD30" s="81"/>
      <c r="AE30" s="81"/>
      <c r="AF30" s="71"/>
      <c r="AG30" s="71"/>
      <c r="AH30" s="71"/>
      <c r="AI30" s="73"/>
      <c r="AJ30" s="72"/>
      <c r="AK30" s="73"/>
      <c r="AL30" s="73"/>
      <c r="AM30" s="71"/>
      <c r="AN30" s="71"/>
      <c r="AO30" s="71"/>
      <c r="AP30" s="71"/>
      <c r="AQ30" s="71"/>
      <c r="AR30" s="71"/>
      <c r="AS30" s="71"/>
      <c r="AT30" s="129"/>
      <c r="AU30" s="157"/>
      <c r="AV30" s="71"/>
      <c r="AW30" s="129"/>
      <c r="BC30" s="9"/>
      <c r="BD30" s="252">
        <v>9</v>
      </c>
      <c r="BE30" s="253"/>
      <c r="BF30" s="270" t="str">
        <f>IF(W6&gt;W7,S7,S6)</f>
        <v>RIVIERE</v>
      </c>
      <c r="BG30" s="270"/>
      <c r="BH30" s="270"/>
      <c r="BI30" s="270"/>
      <c r="BJ30" s="270"/>
      <c r="BK30" s="270"/>
      <c r="BL30" s="253"/>
      <c r="BM30" s="9"/>
    </row>
    <row r="31" spans="1:65" ht="20.100000000000001" customHeight="1" thickBot="1" x14ac:dyDescent="0.35">
      <c r="A31" s="8"/>
      <c r="B31" s="8"/>
      <c r="C31" s="8"/>
      <c r="D31" s="7"/>
      <c r="E31" s="8"/>
      <c r="F31" s="73"/>
      <c r="G31" s="73"/>
      <c r="H31" s="73"/>
      <c r="I31" s="73"/>
      <c r="J31" s="73"/>
      <c r="K31" s="73"/>
      <c r="L31" s="73"/>
      <c r="M31" s="73"/>
      <c r="N31" s="73"/>
      <c r="O31" s="83"/>
      <c r="P31" s="83" t="s">
        <v>86</v>
      </c>
      <c r="Q31" s="283"/>
      <c r="R31" s="284"/>
      <c r="S31" s="262" t="str">
        <f>POULES!P41</f>
        <v>HAMET</v>
      </c>
      <c r="T31" s="263"/>
      <c r="U31" s="263"/>
      <c r="V31" s="264"/>
      <c r="W31" s="74">
        <v>0</v>
      </c>
      <c r="Z31" s="85"/>
      <c r="AA31" s="83"/>
      <c r="AB31" s="125"/>
      <c r="AC31" s="125"/>
      <c r="AD31" s="81"/>
      <c r="AE31" s="81"/>
      <c r="AF31" s="71"/>
      <c r="AG31" s="71"/>
      <c r="AH31" s="71"/>
      <c r="AI31" s="73"/>
      <c r="AJ31" s="72"/>
      <c r="AK31" s="73"/>
      <c r="AL31" s="73"/>
      <c r="AM31" s="71"/>
      <c r="AN31" s="71"/>
      <c r="AO31" s="71"/>
      <c r="AP31" s="71"/>
      <c r="AQ31" s="71"/>
      <c r="AR31" s="71"/>
      <c r="AS31" s="71"/>
      <c r="AT31" s="129"/>
      <c r="AU31" s="157"/>
      <c r="AV31" s="71"/>
      <c r="AW31" s="129"/>
      <c r="BC31" s="9"/>
      <c r="BD31" s="257">
        <v>9</v>
      </c>
      <c r="BE31" s="258"/>
      <c r="BF31" s="271" t="str">
        <f>IF(W14&gt;W15,S15,S14)</f>
        <v>LORIEUL</v>
      </c>
      <c r="BG31" s="271"/>
      <c r="BH31" s="271"/>
      <c r="BI31" s="271"/>
      <c r="BJ31" s="271"/>
      <c r="BK31" s="271"/>
      <c r="BL31" s="258"/>
      <c r="BM31" s="9"/>
    </row>
    <row r="32" spans="1:65" ht="20.100000000000001" customHeight="1" x14ac:dyDescent="0.3">
      <c r="A32" s="8"/>
      <c r="B32" s="8"/>
      <c r="C32" s="8"/>
      <c r="D32" s="7"/>
      <c r="E32" s="8"/>
      <c r="F32" s="73"/>
      <c r="G32" s="73"/>
      <c r="H32" s="73"/>
      <c r="I32" s="73"/>
      <c r="J32" s="73"/>
      <c r="K32" s="73"/>
      <c r="L32" s="73"/>
      <c r="M32" s="73"/>
      <c r="N32" s="73"/>
      <c r="O32" s="83"/>
      <c r="P32" s="83"/>
      <c r="Q32" s="83"/>
      <c r="R32" s="83"/>
      <c r="S32" s="76"/>
      <c r="T32" s="76"/>
      <c r="U32" s="76"/>
      <c r="V32" s="76"/>
      <c r="W32" s="77"/>
      <c r="Z32" s="83"/>
      <c r="AA32" s="83"/>
      <c r="AB32" s="134"/>
      <c r="AC32" s="134"/>
      <c r="AD32" s="134"/>
      <c r="AE32" s="134"/>
      <c r="AF32" s="71"/>
      <c r="AG32" s="71"/>
      <c r="AH32" s="71"/>
      <c r="AI32" s="73"/>
      <c r="AJ32" s="72"/>
      <c r="AK32" s="73"/>
      <c r="AL32" s="73"/>
      <c r="AM32" s="71"/>
      <c r="AN32" s="71"/>
      <c r="AO32" s="71"/>
      <c r="AP32" s="71"/>
      <c r="AQ32" s="71"/>
      <c r="AR32" s="129"/>
      <c r="AS32" s="129"/>
      <c r="AT32" s="129"/>
      <c r="AU32" s="141"/>
      <c r="BC32" s="9"/>
      <c r="BD32" s="257">
        <v>9</v>
      </c>
      <c r="BE32" s="258"/>
      <c r="BF32" s="259" t="str">
        <f>IF(W22&gt;W23,S23,S22)</f>
        <v>RIVES-LANGE</v>
      </c>
      <c r="BG32" s="260"/>
      <c r="BH32" s="260"/>
      <c r="BI32" s="260"/>
      <c r="BJ32" s="260"/>
      <c r="BK32" s="260"/>
      <c r="BL32" s="261"/>
      <c r="BM32" s="9"/>
    </row>
    <row r="33" spans="1:65" ht="20.100000000000001" customHeight="1" thickBot="1" x14ac:dyDescent="0.35">
      <c r="A33" s="8"/>
      <c r="B33" s="8"/>
      <c r="C33" s="8"/>
      <c r="D33" s="7"/>
      <c r="E33" s="8"/>
      <c r="F33" s="73"/>
      <c r="G33" s="73"/>
      <c r="H33" s="73"/>
      <c r="I33" s="73"/>
      <c r="J33" s="73"/>
      <c r="K33" s="73"/>
      <c r="L33" s="73"/>
      <c r="M33" s="73"/>
      <c r="N33" s="73"/>
      <c r="O33" s="83"/>
      <c r="P33" s="83"/>
      <c r="Z33" s="83"/>
      <c r="AA33" s="83"/>
      <c r="AB33" s="81"/>
      <c r="AC33" s="81"/>
      <c r="AD33" s="81"/>
      <c r="AE33" s="81"/>
      <c r="AF33" s="73"/>
      <c r="AG33" s="73"/>
      <c r="AH33" s="116"/>
      <c r="AI33" s="116"/>
      <c r="AJ33" s="116"/>
      <c r="AK33" s="116"/>
      <c r="AL33" s="73"/>
      <c r="AQ33" s="71"/>
      <c r="AR33" s="66"/>
      <c r="AS33" s="66"/>
      <c r="AT33" s="67"/>
      <c r="AU33" s="67"/>
      <c r="AV33" s="67"/>
      <c r="AW33" s="67"/>
      <c r="AX33" s="66"/>
      <c r="BC33" s="9"/>
      <c r="BD33" s="247">
        <v>9</v>
      </c>
      <c r="BE33" s="248"/>
      <c r="BF33" s="249" t="str">
        <f>IF(W30&gt;W31,S31,S30)</f>
        <v>HAMET</v>
      </c>
      <c r="BG33" s="250"/>
      <c r="BH33" s="250"/>
      <c r="BI33" s="250"/>
      <c r="BJ33" s="250"/>
      <c r="BK33" s="250"/>
      <c r="BL33" s="251"/>
      <c r="BM33" s="9"/>
    </row>
    <row r="34" spans="1:65" ht="20.100000000000001" customHeight="1" thickBot="1" x14ac:dyDescent="0.35">
      <c r="A34" s="8"/>
      <c r="B34" s="8"/>
      <c r="C34" s="8"/>
      <c r="D34" s="7"/>
      <c r="E34" s="8"/>
      <c r="F34" s="73"/>
      <c r="G34" s="73"/>
      <c r="H34" s="73"/>
      <c r="I34" s="73"/>
      <c r="J34" s="73"/>
      <c r="K34" s="73"/>
      <c r="L34" s="73"/>
      <c r="M34" s="73"/>
      <c r="N34" s="73"/>
      <c r="O34" s="83"/>
      <c r="P34" s="83"/>
      <c r="Q34" s="81"/>
      <c r="R34" s="81"/>
      <c r="S34" s="81"/>
      <c r="T34" s="81"/>
      <c r="U34" s="71"/>
      <c r="X34" s="73"/>
      <c r="Y34" s="73"/>
      <c r="Z34" s="83"/>
      <c r="AA34" s="83"/>
      <c r="AB34" s="127"/>
      <c r="AC34" s="116"/>
      <c r="AD34" s="116"/>
      <c r="AE34" s="116"/>
      <c r="AF34" s="289"/>
      <c r="AG34" s="289"/>
      <c r="AH34" s="118"/>
      <c r="AI34" s="118"/>
      <c r="AJ34" s="118"/>
      <c r="AK34" s="118"/>
      <c r="AL34" s="80"/>
      <c r="AQ34" s="71"/>
      <c r="AR34" s="281"/>
      <c r="AS34" s="282"/>
      <c r="AT34" s="262" t="str">
        <f>IF(AQ18&gt;AQ19,AM18,AM19)</f>
        <v>CALLEWAERT</v>
      </c>
      <c r="AU34" s="263"/>
      <c r="AV34" s="263"/>
      <c r="AW34" s="264"/>
      <c r="AX34" s="68">
        <v>2</v>
      </c>
      <c r="BC34" s="9"/>
      <c r="BD34" s="252">
        <v>9</v>
      </c>
      <c r="BE34" s="253"/>
      <c r="BF34" s="254" t="str">
        <f>IF(W38&gt;W39,S39,S38)</f>
        <v>OCHOISKI S</v>
      </c>
      <c r="BG34" s="255"/>
      <c r="BH34" s="255"/>
      <c r="BI34" s="255"/>
      <c r="BJ34" s="255"/>
      <c r="BK34" s="255"/>
      <c r="BL34" s="256"/>
      <c r="BM34" s="9"/>
    </row>
    <row r="35" spans="1:65" ht="20.100000000000001" customHeight="1" thickBot="1" x14ac:dyDescent="0.35">
      <c r="A35" s="8"/>
      <c r="B35" s="8"/>
      <c r="C35" s="8"/>
      <c r="D35" s="7"/>
      <c r="E35" s="8"/>
      <c r="F35" s="73"/>
      <c r="G35" s="73"/>
      <c r="H35" s="73"/>
      <c r="I35" s="73"/>
      <c r="J35" s="73"/>
      <c r="K35" s="73"/>
      <c r="L35" s="73"/>
      <c r="M35" s="73"/>
      <c r="N35" s="73"/>
      <c r="O35" s="83"/>
      <c r="P35" s="83"/>
      <c r="Q35" s="126"/>
      <c r="R35" s="126"/>
      <c r="S35" s="125"/>
      <c r="T35" s="126"/>
      <c r="U35" s="71"/>
      <c r="X35" s="73"/>
      <c r="Y35" s="73"/>
      <c r="Z35" s="102"/>
      <c r="AA35" s="102"/>
      <c r="AB35" s="118"/>
      <c r="AC35" s="118"/>
      <c r="AD35" s="118"/>
      <c r="AE35" s="118"/>
      <c r="AF35" s="289"/>
      <c r="AG35" s="289"/>
      <c r="AH35" s="118"/>
      <c r="AI35" s="118"/>
      <c r="AJ35" s="118"/>
      <c r="AK35" s="118"/>
      <c r="AL35" s="100"/>
      <c r="AQ35" s="81"/>
      <c r="AR35" s="283"/>
      <c r="AS35" s="284"/>
      <c r="AT35" s="262" t="str">
        <f>IF(AQ50&gt;AQ51,AM50,AM51)</f>
        <v>BEAUCHAMP</v>
      </c>
      <c r="AU35" s="263"/>
      <c r="AV35" s="263"/>
      <c r="AW35" s="264"/>
      <c r="AX35" s="74">
        <v>0</v>
      </c>
      <c r="BC35" s="9"/>
      <c r="BD35" s="257">
        <v>9</v>
      </c>
      <c r="BE35" s="258"/>
      <c r="BF35" s="259" t="str">
        <f>IF(W46&gt;W47,S47,S46)</f>
        <v>GOURICHON</v>
      </c>
      <c r="BG35" s="260"/>
      <c r="BH35" s="260"/>
      <c r="BI35" s="260"/>
      <c r="BJ35" s="260"/>
      <c r="BK35" s="260"/>
      <c r="BL35" s="261"/>
      <c r="BM35" s="9"/>
    </row>
    <row r="36" spans="1:65" ht="20.100000000000001" customHeight="1" x14ac:dyDescent="0.3">
      <c r="A36" s="8"/>
      <c r="B36" s="8"/>
      <c r="C36" s="8"/>
      <c r="D36" s="7"/>
      <c r="E36" s="8"/>
      <c r="F36" s="73"/>
      <c r="G36" s="73"/>
      <c r="H36" s="73"/>
      <c r="I36" s="73"/>
      <c r="J36" s="73"/>
      <c r="K36" s="73"/>
      <c r="L36" s="73"/>
      <c r="M36" s="73"/>
      <c r="N36" s="73"/>
      <c r="O36" s="102"/>
      <c r="P36" s="102"/>
      <c r="Q36" s="66"/>
      <c r="R36" s="66"/>
      <c r="S36" s="66"/>
      <c r="T36" s="66"/>
      <c r="U36" s="66"/>
      <c r="X36" s="73"/>
      <c r="Y36" s="73"/>
      <c r="Z36" s="102"/>
      <c r="AA36" s="102"/>
      <c r="AB36" s="118"/>
      <c r="AC36" s="118"/>
      <c r="AD36" s="118"/>
      <c r="AE36" s="118"/>
      <c r="AF36" s="83"/>
      <c r="AG36" s="83"/>
      <c r="AH36" s="128"/>
      <c r="AI36" s="128"/>
      <c r="AJ36" s="128"/>
      <c r="AK36" s="128"/>
      <c r="AL36" s="77"/>
      <c r="AQ36" s="80"/>
      <c r="AR36" s="83"/>
      <c r="AS36" s="83"/>
      <c r="AT36" s="138"/>
      <c r="AU36" s="138"/>
      <c r="AV36" s="138"/>
      <c r="AW36" s="138"/>
      <c r="AX36" s="77"/>
      <c r="BC36" s="9"/>
      <c r="BD36" s="257">
        <v>9</v>
      </c>
      <c r="BE36" s="258"/>
      <c r="BF36" s="259" t="str">
        <f>IF(W54&gt;W55,S55,S54)</f>
        <v>CHOUILLIER</v>
      </c>
      <c r="BG36" s="260"/>
      <c r="BH36" s="260"/>
      <c r="BI36" s="260"/>
      <c r="BJ36" s="260"/>
      <c r="BK36" s="260"/>
      <c r="BL36" s="261"/>
      <c r="BM36" s="9"/>
    </row>
    <row r="37" spans="1:65" ht="20.100000000000001" customHeight="1" thickBot="1" x14ac:dyDescent="0.3">
      <c r="B37" s="6"/>
      <c r="C37" s="6"/>
      <c r="D37" s="7"/>
      <c r="E37" s="6"/>
      <c r="F37" s="66"/>
      <c r="G37" s="66"/>
      <c r="H37" s="66"/>
      <c r="I37" s="66"/>
      <c r="J37" s="66"/>
      <c r="K37" s="66"/>
      <c r="L37" s="66"/>
      <c r="M37" s="66"/>
      <c r="N37" s="66"/>
      <c r="O37" s="102"/>
      <c r="P37" s="102"/>
      <c r="Q37" s="66"/>
      <c r="R37" s="66"/>
      <c r="S37" s="67"/>
      <c r="T37" s="67"/>
      <c r="U37" s="67"/>
      <c r="V37" s="67"/>
      <c r="W37" s="66"/>
      <c r="AJ37" s="168"/>
      <c r="AK37" s="65"/>
      <c r="AL37" s="65"/>
      <c r="AM37" s="65"/>
      <c r="AN37" s="65"/>
      <c r="AO37" s="65"/>
      <c r="AP37" s="65"/>
      <c r="AQ37" s="65"/>
      <c r="AR37" s="100"/>
      <c r="AS37" s="78"/>
      <c r="AT37" s="78"/>
      <c r="AU37" s="157"/>
      <c r="AV37" s="71"/>
      <c r="AW37" s="71"/>
      <c r="AX37" s="71"/>
      <c r="AY37" s="71"/>
      <c r="AZ37" s="7"/>
      <c r="BA37" s="10"/>
      <c r="BC37" s="9"/>
      <c r="BD37" s="247">
        <v>9</v>
      </c>
      <c r="BE37" s="248"/>
      <c r="BF37" s="249" t="str">
        <f>IF(W62&gt;W63,S63,S62)</f>
        <v>KOCH</v>
      </c>
      <c r="BG37" s="250"/>
      <c r="BH37" s="250"/>
      <c r="BI37" s="250"/>
      <c r="BJ37" s="250"/>
      <c r="BK37" s="250"/>
      <c r="BL37" s="251"/>
      <c r="BM37" s="9"/>
    </row>
    <row r="38" spans="1:65" ht="20.100000000000001" customHeight="1" thickBot="1" x14ac:dyDescent="0.3">
      <c r="B38" s="6"/>
      <c r="C38" s="6"/>
      <c r="D38" s="6"/>
      <c r="E38" s="6"/>
      <c r="F38" s="66"/>
      <c r="G38" s="66"/>
      <c r="H38" s="66"/>
      <c r="I38" s="66"/>
      <c r="J38" s="66"/>
      <c r="K38" s="66"/>
      <c r="L38" s="66"/>
      <c r="M38" s="66"/>
      <c r="N38" s="66"/>
      <c r="O38" s="73"/>
      <c r="P38" s="73" t="s">
        <v>87</v>
      </c>
      <c r="Q38" s="281"/>
      <c r="R38" s="282"/>
      <c r="S38" s="262" t="s">
        <v>196</v>
      </c>
      <c r="T38" s="263"/>
      <c r="U38" s="263"/>
      <c r="V38" s="264"/>
      <c r="W38" s="68">
        <v>3</v>
      </c>
      <c r="X38" s="139"/>
      <c r="Y38" s="139"/>
      <c r="Z38" s="139"/>
      <c r="AA38" s="139"/>
      <c r="AB38" s="139"/>
      <c r="AC38" s="140"/>
      <c r="AJ38" s="168"/>
      <c r="AK38" s="65"/>
      <c r="AL38" s="65"/>
      <c r="AM38" s="65"/>
      <c r="AN38" s="65"/>
      <c r="AO38" s="65"/>
      <c r="AP38" s="65"/>
      <c r="AQ38" s="65"/>
      <c r="AR38" s="71"/>
      <c r="AS38" s="71"/>
      <c r="AT38" s="71"/>
      <c r="AU38" s="157"/>
      <c r="AV38" s="71"/>
      <c r="AW38" s="73"/>
      <c r="AX38" s="66"/>
      <c r="AY38" s="66"/>
      <c r="AZ38" s="6"/>
      <c r="BC38" s="9"/>
      <c r="BD38" s="278">
        <v>17</v>
      </c>
      <c r="BE38" s="279"/>
      <c r="BF38" s="278" t="str">
        <f>POULES!P7</f>
        <v>MADDISON</v>
      </c>
      <c r="BG38" s="280"/>
      <c r="BH38" s="280"/>
      <c r="BI38" s="280"/>
      <c r="BJ38" s="280"/>
      <c r="BK38" s="280"/>
      <c r="BL38" s="279"/>
      <c r="BM38" s="9"/>
    </row>
    <row r="39" spans="1:65" ht="20.100000000000001" customHeight="1" thickBot="1" x14ac:dyDescent="0.3">
      <c r="B39" s="6"/>
      <c r="C39" s="6"/>
      <c r="D39" s="6"/>
      <c r="E39" s="6"/>
      <c r="F39" s="66"/>
      <c r="G39" s="66"/>
      <c r="H39" s="66"/>
      <c r="I39" s="66"/>
      <c r="J39" s="66"/>
      <c r="K39" s="66"/>
      <c r="L39" s="66"/>
      <c r="M39" s="66"/>
      <c r="N39" s="66"/>
      <c r="O39" s="129"/>
      <c r="P39" s="129" t="s">
        <v>88</v>
      </c>
      <c r="Q39" s="283"/>
      <c r="R39" s="284"/>
      <c r="S39" s="262" t="str">
        <f>POULES!P20</f>
        <v>OCHOISKI S</v>
      </c>
      <c r="T39" s="263"/>
      <c r="U39" s="263"/>
      <c r="V39" s="264"/>
      <c r="W39" s="74">
        <v>0</v>
      </c>
      <c r="AC39" s="141"/>
      <c r="AJ39" s="168"/>
      <c r="AK39" s="66"/>
      <c r="AL39" s="66"/>
      <c r="AQ39" s="66"/>
      <c r="AR39" s="71"/>
      <c r="AS39" s="71"/>
      <c r="AT39" s="71"/>
      <c r="AU39" s="157"/>
      <c r="AV39" s="71"/>
      <c r="AW39" s="73"/>
      <c r="AX39" s="66"/>
      <c r="AY39" s="66"/>
      <c r="AZ39" s="6"/>
      <c r="BD39" s="272">
        <v>17</v>
      </c>
      <c r="BE39" s="273"/>
      <c r="BF39" s="272" t="str">
        <f>POULES!P14</f>
        <v>BECAM</v>
      </c>
      <c r="BG39" s="274"/>
      <c r="BH39" s="274"/>
      <c r="BI39" s="274"/>
      <c r="BJ39" s="274"/>
      <c r="BK39" s="274"/>
      <c r="BL39" s="273"/>
    </row>
    <row r="40" spans="1:65" ht="20.100000000000001" customHeight="1" x14ac:dyDescent="0.3">
      <c r="B40" s="6"/>
      <c r="C40" s="6"/>
      <c r="D40" s="6"/>
      <c r="E40" s="6"/>
      <c r="F40" s="66"/>
      <c r="G40" s="66"/>
      <c r="H40" s="66"/>
      <c r="I40" s="66"/>
      <c r="J40" s="66"/>
      <c r="K40" s="66"/>
      <c r="L40" s="66"/>
      <c r="M40" s="66"/>
      <c r="N40" s="66"/>
      <c r="O40" s="129"/>
      <c r="P40" s="129"/>
      <c r="Q40" s="83"/>
      <c r="R40" s="83"/>
      <c r="S40" s="76"/>
      <c r="T40" s="76"/>
      <c r="U40" s="76"/>
      <c r="V40" s="76"/>
      <c r="W40" s="77"/>
      <c r="AC40" s="141"/>
      <c r="AJ40" s="168"/>
      <c r="AK40" s="66"/>
      <c r="AL40" s="66"/>
      <c r="AM40" s="66"/>
      <c r="AN40" s="66"/>
      <c r="AO40" s="66"/>
      <c r="AP40" s="66"/>
      <c r="AQ40" s="66"/>
      <c r="AR40" s="71"/>
      <c r="AS40" s="71"/>
      <c r="AT40" s="71"/>
      <c r="AU40" s="157"/>
      <c r="AV40" s="71"/>
      <c r="AW40" s="73"/>
      <c r="AX40" s="66"/>
      <c r="AY40" s="66"/>
      <c r="AZ40" s="6"/>
      <c r="BD40" s="272">
        <v>17</v>
      </c>
      <c r="BE40" s="273"/>
      <c r="BF40" s="272" t="str">
        <f>POULES!P21</f>
        <v>SHAFI</v>
      </c>
      <c r="BG40" s="274"/>
      <c r="BH40" s="274"/>
      <c r="BI40" s="274"/>
      <c r="BJ40" s="274"/>
      <c r="BK40" s="274"/>
      <c r="BL40" s="273"/>
    </row>
    <row r="41" spans="1:65" ht="20.100000000000001" customHeight="1" thickBot="1" x14ac:dyDescent="0.35">
      <c r="B41" s="6"/>
      <c r="C41" s="6"/>
      <c r="D41" s="6"/>
      <c r="E41" s="6"/>
      <c r="F41" s="66"/>
      <c r="G41" s="66"/>
      <c r="H41" s="66"/>
      <c r="I41" s="66"/>
      <c r="J41" s="66"/>
      <c r="K41" s="66"/>
      <c r="L41" s="66"/>
      <c r="M41" s="66"/>
      <c r="N41" s="66"/>
      <c r="O41" s="129"/>
      <c r="P41" s="129"/>
      <c r="Q41" s="83"/>
      <c r="R41" s="84"/>
      <c r="S41" s="125"/>
      <c r="T41" s="125"/>
      <c r="U41" s="81"/>
      <c r="V41" s="81"/>
      <c r="W41" s="71"/>
      <c r="Z41" s="66"/>
      <c r="AA41" s="66"/>
      <c r="AB41" s="67"/>
      <c r="AC41" s="67"/>
      <c r="AD41" s="67"/>
      <c r="AE41" s="67"/>
      <c r="AF41" s="66"/>
      <c r="AG41" s="66"/>
      <c r="AH41" s="66"/>
      <c r="AI41" s="66"/>
      <c r="AJ41" s="168"/>
      <c r="AK41" s="66"/>
      <c r="AL41" s="66"/>
      <c r="AQ41" s="66"/>
      <c r="AR41" s="71"/>
      <c r="AS41" s="71"/>
      <c r="AT41" s="71"/>
      <c r="AU41" s="157"/>
      <c r="AV41" s="71"/>
      <c r="AW41" s="73"/>
      <c r="AX41" s="66"/>
      <c r="AY41" s="66"/>
      <c r="AZ41" s="6"/>
      <c r="BD41" s="275">
        <v>17</v>
      </c>
      <c r="BE41" s="276"/>
      <c r="BF41" s="275" t="str">
        <f>POULES!P28</f>
        <v>VIALARD</v>
      </c>
      <c r="BG41" s="277"/>
      <c r="BH41" s="277"/>
      <c r="BI41" s="277"/>
      <c r="BJ41" s="277"/>
      <c r="BK41" s="277"/>
      <c r="BL41" s="276"/>
    </row>
    <row r="42" spans="1:65" ht="20.100000000000001" customHeight="1" thickBot="1" x14ac:dyDescent="0.35">
      <c r="B42" s="6"/>
      <c r="C42" s="6"/>
      <c r="D42" s="6"/>
      <c r="E42" s="6"/>
      <c r="F42" s="66"/>
      <c r="G42" s="66"/>
      <c r="H42" s="66"/>
      <c r="I42" s="66"/>
      <c r="J42" s="66"/>
      <c r="K42" s="66"/>
      <c r="L42" s="66"/>
      <c r="M42" s="66"/>
      <c r="N42" s="66"/>
      <c r="O42" s="129"/>
      <c r="P42" s="129"/>
      <c r="Q42" s="85"/>
      <c r="R42" s="83"/>
      <c r="S42" s="125"/>
      <c r="T42" s="125"/>
      <c r="U42" s="81"/>
      <c r="V42" s="81"/>
      <c r="W42" s="71"/>
      <c r="Z42" s="285"/>
      <c r="AA42" s="286"/>
      <c r="AB42" s="262" t="s">
        <v>118</v>
      </c>
      <c r="AC42" s="263"/>
      <c r="AD42" s="263"/>
      <c r="AE42" s="264"/>
      <c r="AF42" s="68">
        <v>2</v>
      </c>
      <c r="AG42" s="69"/>
      <c r="AH42" s="70"/>
      <c r="AI42" s="70"/>
      <c r="AJ42" s="170"/>
      <c r="AK42" s="70"/>
      <c r="AL42" s="70"/>
      <c r="AM42" s="70"/>
      <c r="AN42" s="70"/>
      <c r="AO42" s="71"/>
      <c r="AP42" s="71"/>
      <c r="AQ42" s="71"/>
      <c r="AR42" s="73"/>
      <c r="AS42" s="73"/>
      <c r="AT42" s="73"/>
      <c r="AU42" s="161"/>
      <c r="AV42" s="73"/>
      <c r="AW42" s="73"/>
      <c r="AX42" s="66"/>
      <c r="AY42" s="66"/>
      <c r="AZ42" s="6"/>
      <c r="BD42" s="278">
        <v>17</v>
      </c>
      <c r="BE42" s="279"/>
      <c r="BF42" s="278" t="str">
        <f>POULES!P35</f>
        <v>DEDIEU</v>
      </c>
      <c r="BG42" s="280"/>
      <c r="BH42" s="280"/>
      <c r="BI42" s="280"/>
      <c r="BJ42" s="280"/>
      <c r="BK42" s="280"/>
      <c r="BL42" s="279"/>
    </row>
    <row r="43" spans="1:65" ht="20.100000000000001" customHeight="1" thickBot="1" x14ac:dyDescent="0.35">
      <c r="O43" s="129"/>
      <c r="P43" s="129"/>
      <c r="Q43" s="83"/>
      <c r="R43" s="83"/>
      <c r="S43" s="101"/>
      <c r="T43" s="101"/>
      <c r="U43" s="101"/>
      <c r="V43" s="101"/>
      <c r="W43" s="71"/>
      <c r="Z43" s="287"/>
      <c r="AA43" s="288"/>
      <c r="AB43" s="262" t="s">
        <v>73</v>
      </c>
      <c r="AC43" s="263"/>
      <c r="AD43" s="263"/>
      <c r="AE43" s="264"/>
      <c r="AF43" s="74">
        <v>3</v>
      </c>
      <c r="AG43" s="71"/>
      <c r="AH43" s="71"/>
      <c r="AI43" s="71"/>
      <c r="AJ43" s="168"/>
      <c r="AK43" s="71"/>
      <c r="AL43" s="71"/>
      <c r="AM43" s="71"/>
      <c r="AN43" s="71"/>
      <c r="AO43" s="75"/>
      <c r="AP43" s="71"/>
      <c r="AQ43" s="71"/>
      <c r="AR43" s="129"/>
      <c r="AS43" s="129"/>
      <c r="AT43" s="129"/>
      <c r="AU43" s="141"/>
      <c r="AV43" s="129"/>
      <c r="AW43" s="129"/>
      <c r="BD43" s="272">
        <v>17</v>
      </c>
      <c r="BE43" s="273"/>
      <c r="BF43" s="272" t="str">
        <f>POULES!P42</f>
        <v>MONTOT</v>
      </c>
      <c r="BG43" s="274"/>
      <c r="BH43" s="274"/>
      <c r="BI43" s="274"/>
      <c r="BJ43" s="274"/>
      <c r="BK43" s="274"/>
      <c r="BL43" s="273"/>
    </row>
    <row r="44" spans="1:65" ht="20.100000000000001" customHeight="1" x14ac:dyDescent="0.3">
      <c r="O44" s="129"/>
      <c r="P44" s="129"/>
      <c r="Q44" s="83"/>
      <c r="R44" s="83"/>
      <c r="S44" s="81"/>
      <c r="T44" s="81"/>
      <c r="U44" s="81"/>
      <c r="V44" s="81"/>
      <c r="W44" s="71"/>
      <c r="Z44" s="83"/>
      <c r="AA44" s="83"/>
      <c r="AB44" s="138"/>
      <c r="AC44" s="138"/>
      <c r="AD44" s="138"/>
      <c r="AE44" s="138"/>
      <c r="AF44" s="77"/>
      <c r="AG44" s="71"/>
      <c r="AH44" s="71"/>
      <c r="AI44" s="71"/>
      <c r="AJ44" s="168"/>
      <c r="AK44" s="71"/>
      <c r="AL44" s="71"/>
      <c r="AM44" s="71"/>
      <c r="AN44" s="71"/>
      <c r="AO44" s="75"/>
      <c r="AP44" s="71"/>
      <c r="AQ44" s="71"/>
      <c r="AR44" s="129"/>
      <c r="AS44" s="129"/>
      <c r="AT44" s="129"/>
      <c r="AU44" s="162"/>
      <c r="AV44" s="104"/>
      <c r="BD44" s="272">
        <v>17</v>
      </c>
      <c r="BE44" s="273"/>
      <c r="BF44" s="272" t="str">
        <f>POULES!P49</f>
        <v>DORCHIES</v>
      </c>
      <c r="BG44" s="274"/>
      <c r="BH44" s="274"/>
      <c r="BI44" s="274"/>
      <c r="BJ44" s="274"/>
      <c r="BK44" s="274"/>
      <c r="BL44" s="273"/>
    </row>
    <row r="45" spans="1:65" ht="20.100000000000001" customHeight="1" thickBot="1" x14ac:dyDescent="0.35">
      <c r="O45" s="129"/>
      <c r="P45" s="129"/>
      <c r="Q45" s="66"/>
      <c r="R45" s="66"/>
      <c r="S45" s="67"/>
      <c r="T45" s="67"/>
      <c r="U45" s="67"/>
      <c r="V45" s="67"/>
      <c r="W45" s="66"/>
      <c r="Z45" s="83"/>
      <c r="AA45" s="83"/>
      <c r="AB45" s="125"/>
      <c r="AC45" s="147"/>
      <c r="AD45" s="81"/>
      <c r="AE45" s="81"/>
      <c r="AF45" s="71"/>
      <c r="AG45" s="71"/>
      <c r="AH45" s="71"/>
      <c r="AI45" s="81"/>
      <c r="AJ45" s="168"/>
      <c r="AK45" s="129"/>
      <c r="AL45" s="129"/>
      <c r="AM45" s="129"/>
      <c r="AN45" s="141"/>
      <c r="AR45" s="129"/>
      <c r="AS45" s="129"/>
      <c r="AT45" s="129"/>
      <c r="AU45" s="141"/>
      <c r="BD45" s="265">
        <v>17</v>
      </c>
      <c r="BE45" s="266"/>
      <c r="BF45" s="267" t="str">
        <f>POULES!P56</f>
        <v>D'ANNA</v>
      </c>
      <c r="BG45" s="268"/>
      <c r="BH45" s="268"/>
      <c r="BI45" s="268"/>
      <c r="BJ45" s="268"/>
      <c r="BK45" s="268"/>
      <c r="BL45" s="269"/>
    </row>
    <row r="46" spans="1:65" ht="20.100000000000001" customHeight="1" thickBot="1" x14ac:dyDescent="0.35">
      <c r="O46" s="129"/>
      <c r="P46" s="129" t="s">
        <v>89</v>
      </c>
      <c r="Q46" s="281"/>
      <c r="R46" s="282"/>
      <c r="S46" s="262" t="str">
        <f>POULES!P40</f>
        <v>BEAUCHAMP</v>
      </c>
      <c r="T46" s="263"/>
      <c r="U46" s="263"/>
      <c r="V46" s="264"/>
      <c r="W46" s="68">
        <v>3</v>
      </c>
      <c r="X46" s="142"/>
      <c r="Y46" s="143"/>
      <c r="Z46" s="144"/>
      <c r="AA46" s="144"/>
      <c r="AB46" s="145"/>
      <c r="AC46" s="146"/>
      <c r="AD46" s="81"/>
      <c r="AE46" s="81"/>
      <c r="AF46" s="71"/>
      <c r="AG46" s="81"/>
      <c r="AH46" s="81"/>
      <c r="AI46" s="73"/>
      <c r="AJ46" s="168"/>
      <c r="AN46" s="141"/>
      <c r="AR46" s="129"/>
      <c r="AS46" s="129"/>
      <c r="AT46" s="129"/>
      <c r="AU46" s="141"/>
      <c r="BD46" s="252"/>
      <c r="BE46" s="253"/>
      <c r="BF46" s="270"/>
      <c r="BG46" s="270"/>
      <c r="BH46" s="270"/>
      <c r="BI46" s="270"/>
      <c r="BJ46" s="270"/>
      <c r="BK46" s="270"/>
      <c r="BL46" s="253"/>
    </row>
    <row r="47" spans="1:65" ht="19.5" thickBot="1" x14ac:dyDescent="0.35">
      <c r="O47" s="129"/>
      <c r="P47" s="129" t="s">
        <v>90</v>
      </c>
      <c r="Q47" s="283"/>
      <c r="R47" s="284"/>
      <c r="S47" s="262" t="s">
        <v>100</v>
      </c>
      <c r="T47" s="263"/>
      <c r="U47" s="263"/>
      <c r="V47" s="264"/>
      <c r="W47" s="74">
        <v>1</v>
      </c>
      <c r="Z47" s="85"/>
      <c r="AA47" s="83"/>
      <c r="AB47" s="125"/>
      <c r="AC47" s="125"/>
      <c r="AD47" s="81"/>
      <c r="AE47" s="81"/>
      <c r="AF47" s="71"/>
      <c r="AG47" s="71"/>
      <c r="AH47" s="71"/>
      <c r="AI47" s="73"/>
      <c r="AJ47" s="168"/>
      <c r="AN47" s="141"/>
      <c r="AR47" s="129"/>
      <c r="AS47" s="129"/>
      <c r="AT47" s="129"/>
      <c r="AU47" s="141"/>
      <c r="BD47" s="257"/>
      <c r="BE47" s="258"/>
      <c r="BF47" s="271"/>
      <c r="BG47" s="271"/>
      <c r="BH47" s="271"/>
      <c r="BI47" s="271"/>
      <c r="BJ47" s="271"/>
      <c r="BK47" s="271"/>
      <c r="BL47" s="258"/>
    </row>
    <row r="48" spans="1:65" ht="18.75" x14ac:dyDescent="0.3">
      <c r="O48" s="73"/>
      <c r="P48" s="73"/>
      <c r="Q48" s="83"/>
      <c r="R48" s="83"/>
      <c r="S48" s="76"/>
      <c r="T48" s="76"/>
      <c r="U48" s="76"/>
      <c r="V48" s="76"/>
      <c r="W48" s="77"/>
      <c r="Z48" s="83"/>
      <c r="AA48" s="83"/>
      <c r="AB48" s="134"/>
      <c r="AC48" s="134"/>
      <c r="AD48" s="134"/>
      <c r="AE48" s="134"/>
      <c r="AF48" s="71"/>
      <c r="AG48" s="71"/>
      <c r="AH48" s="71"/>
      <c r="AI48" s="73"/>
      <c r="AJ48" s="168"/>
      <c r="AN48" s="148"/>
      <c r="AR48" s="129"/>
      <c r="AS48" s="129"/>
      <c r="AT48" s="129"/>
      <c r="AU48" s="141"/>
      <c r="BD48" s="257"/>
      <c r="BE48" s="258"/>
      <c r="BF48" s="259"/>
      <c r="BG48" s="260"/>
      <c r="BH48" s="260"/>
      <c r="BI48" s="260"/>
      <c r="BJ48" s="260"/>
      <c r="BK48" s="260"/>
      <c r="BL48" s="261"/>
    </row>
    <row r="49" spans="15:64" ht="18.75" customHeight="1" thickBot="1" x14ac:dyDescent="0.35">
      <c r="O49" s="102"/>
      <c r="P49" s="102"/>
      <c r="Z49" s="83"/>
      <c r="AA49" s="83"/>
      <c r="AB49" s="81"/>
      <c r="AC49" s="81"/>
      <c r="AD49" s="81"/>
      <c r="AE49" s="81"/>
      <c r="AF49" s="71"/>
      <c r="AG49" s="71"/>
      <c r="AH49" s="71"/>
      <c r="AI49" s="73"/>
      <c r="AJ49" s="168"/>
      <c r="AK49" s="66"/>
      <c r="AL49" s="66"/>
      <c r="AM49" s="182"/>
      <c r="AN49" s="67"/>
      <c r="AO49" s="67"/>
      <c r="AP49" s="67"/>
      <c r="AQ49" s="66"/>
      <c r="AR49" s="129"/>
      <c r="AS49" s="129"/>
      <c r="AT49" s="129"/>
      <c r="AU49" s="141"/>
      <c r="BD49" s="247"/>
      <c r="BE49" s="248"/>
      <c r="BF49" s="249"/>
      <c r="BG49" s="250"/>
      <c r="BH49" s="250"/>
      <c r="BI49" s="250"/>
      <c r="BJ49" s="250"/>
      <c r="BK49" s="250"/>
      <c r="BL49" s="251"/>
    </row>
    <row r="50" spans="15:64" ht="18.75" customHeight="1" thickBot="1" x14ac:dyDescent="0.35">
      <c r="O50" s="102"/>
      <c r="P50" s="102"/>
      <c r="Q50" s="81"/>
      <c r="R50" s="81"/>
      <c r="S50" s="81"/>
      <c r="T50" s="81"/>
      <c r="U50" s="71"/>
      <c r="X50" s="73"/>
      <c r="Y50" s="73"/>
      <c r="Z50" s="83"/>
      <c r="AA50" s="83"/>
      <c r="AB50" s="127"/>
      <c r="AC50" s="116"/>
      <c r="AD50" s="116"/>
      <c r="AE50" s="116"/>
      <c r="AF50" s="81"/>
      <c r="AG50" s="71"/>
      <c r="AH50" s="71"/>
      <c r="AI50" s="73"/>
      <c r="AJ50" s="169"/>
      <c r="AK50" s="285"/>
      <c r="AL50" s="286"/>
      <c r="AM50" s="262" t="s">
        <v>73</v>
      </c>
      <c r="AN50" s="263"/>
      <c r="AO50" s="263"/>
      <c r="AP50" s="264"/>
      <c r="AQ50" s="68">
        <v>3</v>
      </c>
      <c r="AR50" s="143"/>
      <c r="AS50" s="143"/>
      <c r="AT50" s="143"/>
      <c r="AU50" s="163"/>
      <c r="BD50" s="252"/>
      <c r="BE50" s="253"/>
      <c r="BF50" s="254"/>
      <c r="BG50" s="255"/>
      <c r="BH50" s="255"/>
      <c r="BI50" s="255"/>
      <c r="BJ50" s="255"/>
      <c r="BK50" s="255"/>
      <c r="BL50" s="256"/>
    </row>
    <row r="51" spans="15:64" ht="19.5" thickBot="1" x14ac:dyDescent="0.35">
      <c r="O51" s="83"/>
      <c r="P51" s="83"/>
      <c r="Q51" s="126"/>
      <c r="R51" s="126"/>
      <c r="S51" s="125"/>
      <c r="T51" s="126"/>
      <c r="U51" s="71"/>
      <c r="X51" s="73"/>
      <c r="Y51" s="73"/>
      <c r="Z51" s="102"/>
      <c r="AA51" s="102"/>
      <c r="AB51" s="118"/>
      <c r="AC51" s="118"/>
      <c r="AD51" s="118"/>
      <c r="AE51" s="118"/>
      <c r="AF51" s="80"/>
      <c r="AG51" s="71"/>
      <c r="AH51" s="71"/>
      <c r="AI51" s="73"/>
      <c r="AJ51" s="73"/>
      <c r="AK51" s="287"/>
      <c r="AL51" s="288"/>
      <c r="AM51" s="262" t="s">
        <v>116</v>
      </c>
      <c r="AN51" s="263"/>
      <c r="AO51" s="263"/>
      <c r="AP51" s="264"/>
      <c r="AQ51" s="74">
        <v>1</v>
      </c>
      <c r="BD51" s="257"/>
      <c r="BE51" s="258"/>
      <c r="BF51" s="259"/>
      <c r="BG51" s="260"/>
      <c r="BH51" s="260"/>
      <c r="BI51" s="260"/>
      <c r="BJ51" s="260"/>
      <c r="BK51" s="260"/>
      <c r="BL51" s="261"/>
    </row>
    <row r="52" spans="15:64" ht="18.75" x14ac:dyDescent="0.3">
      <c r="O52" s="83"/>
      <c r="P52" s="83"/>
      <c r="Q52" s="66"/>
      <c r="R52" s="66"/>
      <c r="S52" s="66"/>
      <c r="T52" s="66"/>
      <c r="U52" s="66"/>
      <c r="X52" s="73"/>
      <c r="Y52" s="73"/>
      <c r="Z52" s="102"/>
      <c r="AA52" s="102"/>
      <c r="AB52" s="118"/>
      <c r="AC52" s="118"/>
      <c r="AD52" s="118"/>
      <c r="AE52" s="118"/>
      <c r="AF52" s="100"/>
      <c r="AG52" s="71"/>
      <c r="AH52" s="71"/>
      <c r="AI52" s="73"/>
      <c r="AJ52" s="73"/>
      <c r="AK52" s="83"/>
      <c r="AL52" s="83"/>
      <c r="AM52" s="138"/>
      <c r="AN52" s="138"/>
      <c r="AO52" s="138"/>
      <c r="AP52" s="138"/>
      <c r="AQ52" s="77"/>
      <c r="BD52" s="257"/>
      <c r="BE52" s="258"/>
      <c r="BF52" s="259"/>
      <c r="BG52" s="260"/>
      <c r="BH52" s="260"/>
      <c r="BI52" s="260"/>
      <c r="BJ52" s="260"/>
      <c r="BK52" s="260"/>
      <c r="BL52" s="261"/>
    </row>
    <row r="53" spans="15:64" ht="19.5" thickBot="1" x14ac:dyDescent="0.35">
      <c r="O53" s="83"/>
      <c r="P53" s="83"/>
      <c r="Q53" s="66"/>
      <c r="R53" s="66"/>
      <c r="S53" s="67"/>
      <c r="T53" s="67"/>
      <c r="U53" s="67"/>
      <c r="V53" s="67"/>
      <c r="W53" s="66"/>
      <c r="AG53" s="71"/>
      <c r="AH53" s="71"/>
      <c r="AI53" s="73"/>
      <c r="AJ53" s="73"/>
      <c r="AK53" s="83"/>
      <c r="AL53" s="83"/>
      <c r="AM53" s="125"/>
      <c r="AN53" s="153"/>
      <c r="AO53" s="81"/>
      <c r="AP53" s="81"/>
      <c r="AQ53" s="71"/>
      <c r="BD53" s="247"/>
      <c r="BE53" s="248"/>
      <c r="BF53" s="249"/>
      <c r="BG53" s="250"/>
      <c r="BH53" s="250"/>
      <c r="BI53" s="250"/>
      <c r="BJ53" s="250"/>
      <c r="BK53" s="250"/>
      <c r="BL53" s="251"/>
    </row>
    <row r="54" spans="15:64" ht="19.5" thickBot="1" x14ac:dyDescent="0.35">
      <c r="O54" s="85"/>
      <c r="P54" s="83" t="s">
        <v>91</v>
      </c>
      <c r="Q54" s="281"/>
      <c r="R54" s="282"/>
      <c r="S54" s="262" t="s">
        <v>120</v>
      </c>
      <c r="T54" s="263"/>
      <c r="U54" s="263"/>
      <c r="V54" s="264"/>
      <c r="W54" s="68">
        <v>3</v>
      </c>
      <c r="X54" s="139"/>
      <c r="Y54" s="139"/>
      <c r="Z54" s="139"/>
      <c r="AA54" s="139"/>
      <c r="AB54" s="139"/>
      <c r="AC54" s="140"/>
      <c r="AG54" s="71"/>
      <c r="AH54" s="71"/>
      <c r="AI54" s="73"/>
      <c r="AJ54" s="73"/>
      <c r="AK54" s="73"/>
      <c r="AL54" s="129"/>
      <c r="AM54" s="129"/>
      <c r="AN54" s="141"/>
    </row>
    <row r="55" spans="15:64" ht="19.5" thickBot="1" x14ac:dyDescent="0.35">
      <c r="O55" s="83"/>
      <c r="P55" s="83" t="s">
        <v>92</v>
      </c>
      <c r="Q55" s="283"/>
      <c r="R55" s="284"/>
      <c r="S55" s="262" t="str">
        <f>POULES!P6</f>
        <v>CHOUILLIER</v>
      </c>
      <c r="T55" s="263"/>
      <c r="U55" s="263"/>
      <c r="V55" s="264"/>
      <c r="W55" s="74">
        <v>0</v>
      </c>
      <c r="AC55" s="141"/>
      <c r="AG55" s="71"/>
      <c r="AH55" s="71"/>
      <c r="AI55" s="73"/>
      <c r="AJ55" s="73"/>
      <c r="AK55" s="73"/>
      <c r="AL55" s="129"/>
      <c r="AM55" s="129"/>
      <c r="AN55" s="141"/>
    </row>
    <row r="56" spans="15:64" ht="18.75" x14ac:dyDescent="0.3">
      <c r="O56" s="83"/>
      <c r="P56" s="83"/>
      <c r="Q56" s="83"/>
      <c r="R56" s="83"/>
      <c r="S56" s="76"/>
      <c r="T56" s="76"/>
      <c r="U56" s="76"/>
      <c r="V56" s="76"/>
      <c r="W56" s="77"/>
      <c r="AC56" s="141"/>
      <c r="AG56" s="116"/>
      <c r="AH56" s="116"/>
      <c r="AI56" s="116"/>
      <c r="AJ56" s="116"/>
      <c r="AK56" s="82"/>
      <c r="AL56" s="129"/>
      <c r="AM56" s="129"/>
      <c r="AN56" s="141"/>
    </row>
    <row r="57" spans="15:64" ht="19.5" thickBot="1" x14ac:dyDescent="0.35">
      <c r="O57" s="83"/>
      <c r="P57" s="83"/>
      <c r="Q57" s="83"/>
      <c r="R57" s="84"/>
      <c r="S57" s="125"/>
      <c r="T57" s="125"/>
      <c r="U57" s="81"/>
      <c r="V57" s="81"/>
      <c r="W57" s="71"/>
      <c r="Z57" s="66"/>
      <c r="AA57" s="66"/>
      <c r="AB57" s="67"/>
      <c r="AC57" s="67"/>
      <c r="AD57" s="67"/>
      <c r="AE57" s="67"/>
      <c r="AF57" s="66"/>
      <c r="AG57" s="118"/>
      <c r="AH57" s="118"/>
      <c r="AI57" s="118"/>
      <c r="AJ57" s="118"/>
      <c r="AK57" s="80"/>
      <c r="AL57" s="129"/>
      <c r="AM57" s="129"/>
      <c r="AN57" s="141"/>
    </row>
    <row r="58" spans="15:64" ht="21" thickBot="1" x14ac:dyDescent="0.35">
      <c r="O58" s="121"/>
      <c r="P58" s="183"/>
      <c r="Q58" s="85"/>
      <c r="R58" s="83"/>
      <c r="S58" s="125"/>
      <c r="T58" s="125"/>
      <c r="U58" s="81"/>
      <c r="V58" s="81"/>
      <c r="W58" s="71"/>
      <c r="Z58" s="285"/>
      <c r="AA58" s="286"/>
      <c r="AB58" s="262" t="s">
        <v>116</v>
      </c>
      <c r="AC58" s="263"/>
      <c r="AD58" s="263"/>
      <c r="AE58" s="264"/>
      <c r="AF58" s="68">
        <v>3</v>
      </c>
      <c r="AG58" s="149"/>
      <c r="AH58" s="150"/>
      <c r="AI58" s="150"/>
      <c r="AJ58" s="150"/>
      <c r="AK58" s="151"/>
      <c r="AL58" s="152"/>
      <c r="AM58" s="152"/>
      <c r="AN58" s="154"/>
      <c r="AO58" s="73"/>
      <c r="AP58" s="73"/>
      <c r="AQ58" s="136"/>
    </row>
    <row r="59" spans="15:64" ht="19.5" thickBot="1" x14ac:dyDescent="0.35">
      <c r="O59" s="121"/>
      <c r="P59" s="183"/>
      <c r="Q59" s="83"/>
      <c r="R59" s="83"/>
      <c r="S59" s="101"/>
      <c r="T59" s="101"/>
      <c r="U59" s="101"/>
      <c r="V59" s="101"/>
      <c r="W59" s="71"/>
      <c r="Z59" s="287"/>
      <c r="AA59" s="288"/>
      <c r="AB59" s="262" t="s">
        <v>120</v>
      </c>
      <c r="AC59" s="263"/>
      <c r="AD59" s="263"/>
      <c r="AE59" s="264"/>
      <c r="AF59" s="74">
        <v>1</v>
      </c>
      <c r="AG59" s="71"/>
      <c r="AH59" s="73"/>
      <c r="AI59" s="73"/>
      <c r="AJ59" s="73"/>
      <c r="AK59" s="73"/>
      <c r="AL59" s="71"/>
      <c r="AM59" s="71"/>
      <c r="AN59" s="71"/>
      <c r="AO59" s="71"/>
      <c r="AP59" s="71"/>
      <c r="AQ59" s="129"/>
    </row>
    <row r="60" spans="15:64" ht="18.75" x14ac:dyDescent="0.3">
      <c r="O60" s="73"/>
      <c r="P60" s="73"/>
      <c r="Q60" s="83"/>
      <c r="R60" s="83"/>
      <c r="S60" s="81"/>
      <c r="T60" s="81"/>
      <c r="U60" s="81"/>
      <c r="V60" s="81"/>
      <c r="W60" s="71"/>
      <c r="Z60" s="83"/>
      <c r="AA60" s="83"/>
      <c r="AB60" s="138"/>
      <c r="AC60" s="138"/>
      <c r="AD60" s="138"/>
      <c r="AE60" s="138"/>
      <c r="AF60" s="77"/>
      <c r="AG60" s="71"/>
      <c r="AH60" s="71"/>
      <c r="AI60" s="73"/>
      <c r="AJ60" s="73"/>
      <c r="AK60" s="73"/>
      <c r="AL60" s="73"/>
      <c r="AM60" s="71"/>
      <c r="AN60" s="71"/>
      <c r="AO60" s="71"/>
      <c r="AP60" s="71"/>
      <c r="AQ60" s="71"/>
    </row>
    <row r="61" spans="15:64" ht="18.75" customHeight="1" thickBot="1" x14ac:dyDescent="0.35">
      <c r="O61" s="73"/>
      <c r="P61" s="73"/>
      <c r="Q61" s="66"/>
      <c r="R61" s="66"/>
      <c r="S61" s="67"/>
      <c r="T61" s="67"/>
      <c r="U61" s="67"/>
      <c r="V61" s="67"/>
      <c r="W61" s="66"/>
      <c r="Z61" s="83"/>
      <c r="AA61" s="83"/>
      <c r="AB61" s="125"/>
      <c r="AC61" s="147"/>
      <c r="AD61" s="81"/>
      <c r="AE61" s="81"/>
      <c r="AF61" s="71"/>
      <c r="AG61" s="71"/>
      <c r="AH61" s="71"/>
      <c r="AI61" s="73"/>
      <c r="AJ61" s="73"/>
      <c r="AK61" s="73"/>
      <c r="AL61" s="73"/>
      <c r="AM61" s="71"/>
      <c r="AN61" s="77"/>
      <c r="AO61" s="71"/>
      <c r="AP61" s="71"/>
      <c r="AQ61" s="71"/>
    </row>
    <row r="62" spans="15:64" ht="18.75" customHeight="1" thickBot="1" x14ac:dyDescent="0.35">
      <c r="O62" s="73"/>
      <c r="P62" s="73" t="s">
        <v>93</v>
      </c>
      <c r="Q62" s="281"/>
      <c r="R62" s="282"/>
      <c r="S62" s="262" t="s">
        <v>116</v>
      </c>
      <c r="T62" s="263"/>
      <c r="U62" s="263"/>
      <c r="V62" s="264"/>
      <c r="W62" s="68">
        <v>3</v>
      </c>
      <c r="X62" s="142"/>
      <c r="Y62" s="143"/>
      <c r="Z62" s="144"/>
      <c r="AA62" s="144"/>
      <c r="AB62" s="145"/>
      <c r="AC62" s="146"/>
      <c r="AD62" s="81"/>
      <c r="AE62" s="81"/>
      <c r="AF62" s="71"/>
      <c r="AG62" s="71"/>
      <c r="AH62" s="71"/>
      <c r="AI62" s="73"/>
      <c r="AJ62" s="73"/>
      <c r="AK62" s="73"/>
      <c r="AL62" s="73"/>
      <c r="AM62" s="71"/>
      <c r="AN62" s="71"/>
      <c r="AO62" s="71"/>
      <c r="AP62" s="71"/>
      <c r="AQ62" s="71"/>
    </row>
    <row r="63" spans="15:64" ht="19.5" thickBot="1" x14ac:dyDescent="0.35">
      <c r="O63" s="116"/>
      <c r="P63" s="73" t="s">
        <v>94</v>
      </c>
      <c r="Q63" s="283"/>
      <c r="R63" s="284"/>
      <c r="S63" s="262" t="str">
        <f>POULES!P13</f>
        <v>KOCH</v>
      </c>
      <c r="T63" s="263"/>
      <c r="U63" s="263"/>
      <c r="V63" s="264"/>
      <c r="W63" s="74">
        <v>1</v>
      </c>
      <c r="Z63" s="85"/>
      <c r="AA63" s="83"/>
      <c r="AB63" s="125"/>
      <c r="AC63" s="125"/>
      <c r="AD63" s="81"/>
      <c r="AE63" s="81"/>
      <c r="AF63" s="71"/>
      <c r="AG63" s="71"/>
      <c r="AH63" s="71"/>
      <c r="AI63" s="73"/>
      <c r="AJ63" s="73"/>
      <c r="AK63" s="73"/>
      <c r="AL63" s="73"/>
      <c r="AM63" s="71"/>
      <c r="AN63" s="71"/>
      <c r="AO63" s="71"/>
      <c r="AP63" s="71"/>
      <c r="AQ63" s="71"/>
    </row>
    <row r="64" spans="15:64" ht="18.75" x14ac:dyDescent="0.3">
      <c r="O64" s="79"/>
      <c r="P64" s="80"/>
      <c r="Q64" s="83"/>
      <c r="R64" s="83"/>
      <c r="S64" s="76"/>
      <c r="T64" s="76"/>
      <c r="U64" s="76"/>
      <c r="V64" s="76"/>
      <c r="W64" s="77"/>
      <c r="Z64" s="83"/>
      <c r="AA64" s="83"/>
      <c r="AB64" s="134"/>
      <c r="AC64" s="134"/>
      <c r="AD64" s="134"/>
      <c r="AE64" s="134"/>
      <c r="AF64" s="71"/>
      <c r="AG64" s="71"/>
      <c r="AH64" s="71"/>
      <c r="AI64" s="73"/>
      <c r="AJ64" s="73"/>
      <c r="AK64" s="73"/>
      <c r="AL64" s="73"/>
      <c r="AM64" s="71"/>
      <c r="AN64" s="71"/>
      <c r="AO64" s="71"/>
      <c r="AP64" s="71"/>
      <c r="AQ64" s="71"/>
    </row>
    <row r="65" spans="12:43" ht="18.75" x14ac:dyDescent="0.3">
      <c r="O65" s="79"/>
      <c r="P65" s="100"/>
      <c r="Z65" s="83"/>
      <c r="AA65" s="83"/>
      <c r="AB65" s="81"/>
      <c r="AC65" s="81"/>
      <c r="AD65" s="81"/>
      <c r="AE65" s="81"/>
      <c r="AF65" s="71"/>
      <c r="AG65" s="71"/>
      <c r="AH65" s="71"/>
      <c r="AI65" s="73"/>
      <c r="AJ65" s="73"/>
      <c r="AK65" s="73"/>
      <c r="AL65" s="73"/>
      <c r="AM65" s="71"/>
      <c r="AN65" s="71"/>
      <c r="AO65" s="71"/>
      <c r="AP65" s="71"/>
      <c r="AQ65" s="71"/>
    </row>
    <row r="66" spans="12:43" ht="18.75" x14ac:dyDescent="0.3">
      <c r="O66" s="73"/>
      <c r="P66" s="73"/>
      <c r="Q66" s="81"/>
      <c r="R66" s="81"/>
      <c r="S66" s="81"/>
      <c r="T66" s="81"/>
      <c r="U66" s="71"/>
      <c r="X66" s="73"/>
      <c r="Y66" s="73"/>
      <c r="Z66" s="83"/>
      <c r="AA66" s="83"/>
      <c r="AB66" s="127"/>
      <c r="AC66" s="116"/>
      <c r="AD66" s="116"/>
      <c r="AE66" s="116"/>
      <c r="AF66" s="81"/>
      <c r="AG66" s="71"/>
      <c r="AH66" s="71"/>
      <c r="AI66" s="73"/>
      <c r="AJ66" s="73"/>
      <c r="AK66" s="73"/>
      <c r="AL66" s="73"/>
      <c r="AM66" s="71"/>
      <c r="AN66" s="71"/>
      <c r="AO66" s="71"/>
      <c r="AP66" s="71"/>
      <c r="AQ66" s="71"/>
    </row>
    <row r="67" spans="12:43" ht="18.75" x14ac:dyDescent="0.25">
      <c r="O67" s="73"/>
      <c r="P67" s="73"/>
      <c r="Q67" s="126"/>
      <c r="R67" s="126"/>
      <c r="S67" s="125"/>
      <c r="T67" s="126"/>
      <c r="U67" s="71"/>
      <c r="X67" s="73"/>
      <c r="Y67" s="73"/>
      <c r="Z67" s="102"/>
      <c r="AA67" s="102"/>
      <c r="AB67" s="118"/>
      <c r="AC67" s="118"/>
      <c r="AD67" s="118"/>
      <c r="AE67" s="118"/>
      <c r="AF67" s="80"/>
      <c r="AG67" s="71"/>
      <c r="AH67" s="71"/>
      <c r="AI67" s="73"/>
      <c r="AJ67" s="73"/>
      <c r="AK67" s="73"/>
      <c r="AL67" s="73"/>
      <c r="AM67" s="81"/>
      <c r="AN67" s="81"/>
      <c r="AO67" s="81"/>
      <c r="AP67" s="81"/>
      <c r="AQ67" s="81"/>
    </row>
    <row r="68" spans="12:43" ht="18.75" x14ac:dyDescent="0.25">
      <c r="O68" s="73"/>
      <c r="P68" s="73"/>
      <c r="Q68" s="66"/>
      <c r="R68" s="66"/>
      <c r="S68" s="66"/>
      <c r="T68" s="66"/>
      <c r="U68" s="66"/>
      <c r="X68" s="73"/>
      <c r="Y68" s="73"/>
      <c r="Z68" s="102"/>
      <c r="AA68" s="102"/>
      <c r="AB68" s="118"/>
      <c r="AC68" s="118"/>
      <c r="AD68" s="118"/>
      <c r="AE68" s="118"/>
      <c r="AF68" s="100"/>
      <c r="AG68" s="81"/>
      <c r="AH68" s="81"/>
      <c r="AI68" s="73"/>
      <c r="AJ68" s="73"/>
      <c r="AK68" s="135"/>
      <c r="AL68" s="135"/>
      <c r="AM68" s="118"/>
      <c r="AN68" s="118"/>
      <c r="AO68" s="118"/>
      <c r="AP68" s="118"/>
      <c r="AQ68" s="80"/>
    </row>
    <row r="69" spans="12:43" ht="18" x14ac:dyDescent="0.25">
      <c r="O69" s="73"/>
      <c r="P69" s="73"/>
      <c r="Q69" s="116"/>
      <c r="R69" s="116"/>
      <c r="S69" s="116"/>
      <c r="T69" s="116"/>
      <c r="U69" s="81"/>
      <c r="V69" s="129"/>
    </row>
    <row r="70" spans="12:43" ht="18.75" customHeight="1" x14ac:dyDescent="0.2">
      <c r="O70" s="121"/>
      <c r="P70" s="121"/>
      <c r="Q70" s="79"/>
      <c r="R70" s="79"/>
      <c r="S70" s="79"/>
      <c r="T70" s="79"/>
      <c r="U70" s="80"/>
      <c r="V70" s="129"/>
    </row>
    <row r="71" spans="12:43" ht="18.75" customHeight="1" x14ac:dyDescent="0.2">
      <c r="O71" s="121"/>
      <c r="P71" s="121"/>
      <c r="Q71" s="79"/>
      <c r="R71" s="79"/>
      <c r="S71" s="79"/>
      <c r="T71" s="79"/>
      <c r="U71" s="100"/>
      <c r="V71" s="129"/>
    </row>
    <row r="72" spans="12:43" ht="18.75" x14ac:dyDescent="0.3">
      <c r="O72" s="83"/>
      <c r="P72" s="83"/>
      <c r="Q72" s="128"/>
      <c r="R72" s="128"/>
      <c r="S72" s="128"/>
      <c r="T72" s="128"/>
      <c r="U72" s="77"/>
      <c r="V72" s="129"/>
    </row>
    <row r="73" spans="12:43" ht="18.75" x14ac:dyDescent="0.3">
      <c r="L73"/>
      <c r="M73" s="178"/>
      <c r="O73" s="83"/>
      <c r="P73" s="83"/>
      <c r="Q73" s="81"/>
      <c r="R73" s="81"/>
      <c r="S73" s="81"/>
      <c r="T73" s="81"/>
      <c r="U73" s="71"/>
      <c r="V73" s="129"/>
    </row>
    <row r="74" spans="12:43" ht="18.75" x14ac:dyDescent="0.3">
      <c r="O74" s="83"/>
      <c r="P74" s="83"/>
      <c r="Q74" s="125"/>
      <c r="R74" s="125"/>
      <c r="S74" s="81"/>
      <c r="T74" s="81"/>
      <c r="U74" s="71"/>
      <c r="V74" s="129"/>
    </row>
    <row r="75" spans="12:43" ht="18.75" x14ac:dyDescent="0.3">
      <c r="O75" s="83"/>
      <c r="P75" s="83"/>
      <c r="Q75" s="125"/>
      <c r="R75" s="125"/>
      <c r="S75" s="81"/>
      <c r="T75" s="81"/>
      <c r="U75" s="71"/>
      <c r="V75" s="129"/>
    </row>
    <row r="76" spans="12:43" ht="18.75" x14ac:dyDescent="0.3">
      <c r="O76" s="83"/>
      <c r="P76" s="83"/>
      <c r="Q76" s="101"/>
      <c r="R76" s="101"/>
      <c r="S76" s="101"/>
      <c r="T76" s="101"/>
      <c r="U76" s="71"/>
      <c r="V76" s="129"/>
    </row>
    <row r="77" spans="12:43" ht="18.75" x14ac:dyDescent="0.3">
      <c r="O77" s="83"/>
      <c r="P77" s="83"/>
      <c r="Q77" s="81"/>
      <c r="R77" s="81"/>
      <c r="S77" s="81"/>
      <c r="T77" s="81"/>
      <c r="U77" s="71"/>
      <c r="V77" s="129"/>
    </row>
    <row r="78" spans="12:43" ht="18.75" x14ac:dyDescent="0.3">
      <c r="O78" s="83"/>
      <c r="P78" s="83"/>
      <c r="Q78" s="116"/>
      <c r="R78" s="116"/>
      <c r="S78" s="116"/>
      <c r="T78" s="116"/>
      <c r="U78" s="81"/>
      <c r="V78" s="129"/>
    </row>
    <row r="79" spans="12:43" ht="18.75" x14ac:dyDescent="0.2">
      <c r="O79" s="121"/>
      <c r="P79" s="121"/>
      <c r="Q79" s="79"/>
      <c r="R79" s="79"/>
      <c r="S79" s="79"/>
      <c r="T79" s="79"/>
      <c r="U79" s="80"/>
      <c r="V79" s="129"/>
    </row>
    <row r="80" spans="12:43" ht="18.75" x14ac:dyDescent="0.2">
      <c r="O80" s="121"/>
      <c r="P80" s="121"/>
      <c r="Q80" s="79"/>
      <c r="R80" s="79"/>
      <c r="S80" s="79"/>
      <c r="T80" s="79"/>
      <c r="U80" s="80"/>
      <c r="V80" s="129"/>
    </row>
    <row r="81" spans="15:22" ht="18" x14ac:dyDescent="0.25">
      <c r="O81" s="73"/>
      <c r="P81" s="73"/>
      <c r="Q81" s="128"/>
      <c r="R81" s="128"/>
      <c r="S81" s="128"/>
      <c r="T81" s="128"/>
      <c r="U81" s="73"/>
      <c r="V81" s="129"/>
    </row>
    <row r="82" spans="15:22" x14ac:dyDescent="0.2">
      <c r="O82" s="129"/>
      <c r="P82" s="129"/>
      <c r="Q82" s="129"/>
      <c r="R82" s="129"/>
      <c r="S82" s="129"/>
      <c r="T82" s="129"/>
      <c r="U82" s="129"/>
      <c r="V82" s="129"/>
    </row>
    <row r="83" spans="15:22" x14ac:dyDescent="0.2">
      <c r="O83" s="129"/>
      <c r="P83" s="129"/>
      <c r="Q83" s="129"/>
      <c r="R83" s="129"/>
      <c r="S83" s="129"/>
      <c r="T83" s="129"/>
      <c r="U83" s="129"/>
      <c r="V83" s="129"/>
    </row>
    <row r="84" spans="15:22" x14ac:dyDescent="0.2">
      <c r="O84" s="129"/>
      <c r="P84" s="129"/>
      <c r="Q84" s="129"/>
      <c r="R84" s="129"/>
      <c r="S84" s="129"/>
      <c r="T84" s="129"/>
      <c r="U84" s="129"/>
      <c r="V84" s="129"/>
    </row>
    <row r="85" spans="15:22" x14ac:dyDescent="0.2">
      <c r="O85" s="129"/>
      <c r="P85" s="129"/>
      <c r="Q85" s="129"/>
      <c r="R85" s="129"/>
      <c r="S85" s="129"/>
      <c r="T85" s="129"/>
      <c r="U85" s="129"/>
      <c r="V85" s="129"/>
    </row>
    <row r="86" spans="15:22" x14ac:dyDescent="0.2">
      <c r="O86" s="129"/>
      <c r="P86" s="129"/>
      <c r="Q86" s="129"/>
      <c r="R86" s="129"/>
      <c r="S86" s="129"/>
      <c r="T86" s="129"/>
      <c r="U86" s="129"/>
      <c r="V86" s="129"/>
    </row>
    <row r="87" spans="15:22" x14ac:dyDescent="0.2">
      <c r="O87" s="129"/>
      <c r="P87" s="129"/>
      <c r="Q87" s="129"/>
      <c r="R87" s="129"/>
      <c r="S87" s="129"/>
      <c r="T87" s="129"/>
      <c r="U87" s="129"/>
      <c r="V87" s="129"/>
    </row>
    <row r="88" spans="15:22" x14ac:dyDescent="0.2">
      <c r="O88" s="129"/>
      <c r="P88" s="129"/>
      <c r="Q88" s="129"/>
      <c r="R88" s="129"/>
      <c r="S88" s="129"/>
      <c r="T88" s="129"/>
      <c r="U88" s="129"/>
      <c r="V88" s="129"/>
    </row>
    <row r="89" spans="15:22" x14ac:dyDescent="0.2">
      <c r="O89" s="129"/>
      <c r="P89" s="129"/>
      <c r="Q89" s="129"/>
      <c r="R89" s="129"/>
      <c r="S89" s="129"/>
      <c r="T89" s="129"/>
      <c r="U89" s="129"/>
      <c r="V89" s="129"/>
    </row>
    <row r="90" spans="15:22" x14ac:dyDescent="0.2">
      <c r="O90" s="129"/>
      <c r="P90" s="129"/>
      <c r="Q90" s="129"/>
      <c r="R90" s="129"/>
      <c r="S90" s="129"/>
      <c r="T90" s="129"/>
      <c r="U90" s="129"/>
      <c r="V90" s="129"/>
    </row>
    <row r="91" spans="15:22" x14ac:dyDescent="0.2">
      <c r="O91" s="129"/>
      <c r="P91" s="129"/>
      <c r="Q91" s="129"/>
      <c r="R91" s="129"/>
      <c r="S91" s="129"/>
      <c r="T91" s="129"/>
      <c r="U91" s="129"/>
      <c r="V91" s="129"/>
    </row>
    <row r="92" spans="15:22" x14ac:dyDescent="0.2">
      <c r="O92" s="129"/>
      <c r="P92" s="129"/>
      <c r="Q92" s="129"/>
      <c r="R92" s="129"/>
      <c r="S92" s="129"/>
      <c r="T92" s="129"/>
      <c r="U92" s="129"/>
      <c r="V92" s="129"/>
    </row>
    <row r="93" spans="15:22" x14ac:dyDescent="0.2">
      <c r="O93" s="129"/>
      <c r="P93" s="129"/>
      <c r="Q93" s="129"/>
      <c r="R93" s="129"/>
      <c r="S93" s="129"/>
      <c r="T93" s="129"/>
      <c r="U93" s="129"/>
      <c r="V93" s="129"/>
    </row>
    <row r="94" spans="15:22" x14ac:dyDescent="0.2">
      <c r="O94" s="129"/>
      <c r="P94" s="129"/>
      <c r="Q94" s="129"/>
      <c r="R94" s="129"/>
      <c r="S94" s="129"/>
      <c r="T94" s="129"/>
      <c r="U94" s="129"/>
      <c r="V94" s="129"/>
    </row>
    <row r="95" spans="15:22" x14ac:dyDescent="0.2">
      <c r="O95" s="129"/>
      <c r="P95" s="129"/>
      <c r="Q95" s="129"/>
      <c r="R95" s="129"/>
      <c r="S95" s="129"/>
      <c r="T95" s="129"/>
      <c r="U95" s="129"/>
      <c r="V95" s="129"/>
    </row>
    <row r="96" spans="15:22" x14ac:dyDescent="0.2">
      <c r="O96" s="129"/>
      <c r="P96" s="129"/>
      <c r="Q96" s="129"/>
      <c r="R96" s="129"/>
      <c r="S96" s="129"/>
      <c r="T96" s="129"/>
      <c r="U96" s="129"/>
      <c r="V96" s="129"/>
    </row>
    <row r="97" spans="15:22" x14ac:dyDescent="0.2">
      <c r="O97" s="129"/>
      <c r="P97" s="129"/>
      <c r="Q97" s="129"/>
      <c r="R97" s="129"/>
      <c r="S97" s="129"/>
      <c r="T97" s="129"/>
      <c r="U97" s="129"/>
      <c r="V97" s="129"/>
    </row>
    <row r="98" spans="15:22" x14ac:dyDescent="0.2">
      <c r="O98" s="129"/>
      <c r="P98" s="129"/>
      <c r="Q98" s="129"/>
      <c r="R98" s="129"/>
      <c r="S98" s="129"/>
      <c r="T98" s="129"/>
      <c r="U98" s="129"/>
      <c r="V98" s="129"/>
    </row>
    <row r="99" spans="15:22" x14ac:dyDescent="0.2">
      <c r="O99" s="129"/>
      <c r="P99" s="129"/>
      <c r="Q99" s="129"/>
      <c r="R99" s="129"/>
      <c r="S99" s="129"/>
      <c r="T99" s="129"/>
      <c r="U99" s="129"/>
      <c r="V99" s="129"/>
    </row>
    <row r="100" spans="15:22" x14ac:dyDescent="0.2">
      <c r="O100" s="129"/>
      <c r="P100" s="129"/>
      <c r="Q100" s="129"/>
      <c r="R100" s="129"/>
      <c r="S100" s="129"/>
      <c r="T100" s="129"/>
      <c r="U100" s="129"/>
      <c r="V100" s="129"/>
    </row>
    <row r="101" spans="15:22" x14ac:dyDescent="0.2">
      <c r="O101" s="129"/>
      <c r="P101" s="129"/>
      <c r="Q101" s="129"/>
      <c r="R101" s="129"/>
      <c r="S101" s="129"/>
      <c r="T101" s="129"/>
      <c r="U101" s="129"/>
      <c r="V101" s="129"/>
    </row>
    <row r="102" spans="15:22" x14ac:dyDescent="0.2">
      <c r="O102" s="129"/>
      <c r="P102" s="129"/>
      <c r="Q102" s="129"/>
      <c r="R102" s="129"/>
      <c r="S102" s="129"/>
      <c r="T102" s="129"/>
      <c r="U102" s="129"/>
      <c r="V102" s="129"/>
    </row>
    <row r="103" spans="15:22" x14ac:dyDescent="0.2">
      <c r="O103" s="129"/>
      <c r="P103" s="129"/>
      <c r="Q103" s="129"/>
      <c r="R103" s="129"/>
      <c r="S103" s="129"/>
      <c r="T103" s="129"/>
      <c r="U103" s="129"/>
      <c r="V103" s="129"/>
    </row>
    <row r="104" spans="15:22" x14ac:dyDescent="0.2">
      <c r="O104" s="129"/>
      <c r="P104" s="129"/>
      <c r="Q104" s="129"/>
      <c r="R104" s="129"/>
      <c r="S104" s="129"/>
      <c r="T104" s="129"/>
      <c r="U104" s="129"/>
      <c r="V104" s="129"/>
    </row>
    <row r="105" spans="15:22" x14ac:dyDescent="0.2">
      <c r="O105" s="129"/>
      <c r="P105" s="129"/>
      <c r="Q105" s="129"/>
      <c r="R105" s="129"/>
      <c r="S105" s="129"/>
      <c r="T105" s="129"/>
      <c r="U105" s="129"/>
      <c r="V105" s="129"/>
    </row>
    <row r="106" spans="15:22" x14ac:dyDescent="0.2">
      <c r="O106" s="129"/>
      <c r="P106" s="129"/>
      <c r="Q106" s="129"/>
      <c r="R106" s="129"/>
      <c r="S106" s="129"/>
      <c r="T106" s="129"/>
      <c r="U106" s="129"/>
      <c r="V106" s="129"/>
    </row>
    <row r="107" spans="15:22" x14ac:dyDescent="0.2">
      <c r="O107" s="129"/>
      <c r="P107" s="129"/>
      <c r="Q107" s="129"/>
      <c r="R107" s="129"/>
      <c r="S107" s="129"/>
      <c r="T107" s="129"/>
      <c r="U107" s="129"/>
      <c r="V107" s="129"/>
    </row>
    <row r="108" spans="15:22" x14ac:dyDescent="0.2">
      <c r="O108" s="129"/>
      <c r="P108" s="129"/>
      <c r="Q108" s="129"/>
      <c r="R108" s="129"/>
      <c r="S108" s="129"/>
      <c r="T108" s="129"/>
      <c r="U108" s="129"/>
      <c r="V108" s="129"/>
    </row>
    <row r="109" spans="15:22" x14ac:dyDescent="0.2">
      <c r="O109" s="129"/>
      <c r="P109" s="129"/>
      <c r="Q109" s="129"/>
      <c r="R109" s="129"/>
      <c r="S109" s="129"/>
      <c r="T109" s="129"/>
      <c r="U109" s="129"/>
      <c r="V109" s="129"/>
    </row>
    <row r="110" spans="15:22" x14ac:dyDescent="0.2">
      <c r="O110" s="129"/>
      <c r="P110" s="129"/>
      <c r="Q110" s="129"/>
      <c r="R110" s="129"/>
      <c r="S110" s="129"/>
      <c r="T110" s="129"/>
      <c r="U110" s="129"/>
      <c r="V110" s="129"/>
    </row>
    <row r="111" spans="15:22" x14ac:dyDescent="0.2">
      <c r="O111" s="129"/>
      <c r="P111" s="129"/>
      <c r="Q111" s="129"/>
      <c r="R111" s="129"/>
      <c r="S111" s="129"/>
      <c r="T111" s="129"/>
      <c r="U111" s="129"/>
      <c r="V111" s="129"/>
    </row>
    <row r="112" spans="15:22" x14ac:dyDescent="0.2">
      <c r="O112" s="129"/>
      <c r="P112" s="129"/>
      <c r="Q112" s="129"/>
      <c r="R112" s="129"/>
      <c r="S112" s="129"/>
      <c r="T112" s="129"/>
      <c r="U112" s="129"/>
      <c r="V112" s="129"/>
    </row>
    <row r="113" spans="15:22" x14ac:dyDescent="0.2">
      <c r="O113" s="129"/>
      <c r="P113" s="129"/>
      <c r="Q113" s="129"/>
      <c r="R113" s="129"/>
      <c r="S113" s="129"/>
      <c r="T113" s="129"/>
      <c r="U113" s="129"/>
      <c r="V113" s="129"/>
    </row>
    <row r="114" spans="15:22" x14ac:dyDescent="0.2">
      <c r="O114" s="129"/>
      <c r="P114" s="129"/>
      <c r="Q114" s="129"/>
      <c r="R114" s="129"/>
      <c r="S114" s="129"/>
      <c r="T114" s="129"/>
      <c r="U114" s="129"/>
      <c r="V114" s="129"/>
    </row>
    <row r="115" spans="15:22" x14ac:dyDescent="0.2">
      <c r="O115" s="129"/>
      <c r="P115" s="129"/>
      <c r="Q115" s="129"/>
      <c r="R115" s="129"/>
      <c r="S115" s="129"/>
      <c r="T115" s="129"/>
      <c r="U115" s="129"/>
      <c r="V115" s="129"/>
    </row>
    <row r="116" spans="15:22" x14ac:dyDescent="0.2">
      <c r="O116" s="129"/>
      <c r="P116" s="129"/>
      <c r="Q116" s="129"/>
      <c r="R116" s="129"/>
      <c r="S116" s="129"/>
      <c r="T116" s="129"/>
      <c r="U116" s="129"/>
      <c r="V116" s="129"/>
    </row>
    <row r="117" spans="15:22" x14ac:dyDescent="0.2">
      <c r="O117" s="129"/>
      <c r="P117" s="129"/>
      <c r="Q117" s="129"/>
      <c r="R117" s="129"/>
      <c r="S117" s="129"/>
      <c r="T117" s="129"/>
      <c r="U117" s="129"/>
      <c r="V117" s="129"/>
    </row>
    <row r="118" spans="15:22" x14ac:dyDescent="0.2">
      <c r="O118" s="129"/>
      <c r="P118" s="129"/>
      <c r="Q118" s="129"/>
      <c r="R118" s="129"/>
      <c r="S118" s="129"/>
      <c r="T118" s="129"/>
      <c r="U118" s="129"/>
      <c r="V118" s="129"/>
    </row>
    <row r="119" spans="15:22" x14ac:dyDescent="0.2">
      <c r="O119" s="129"/>
      <c r="P119" s="129"/>
      <c r="Q119" s="129"/>
      <c r="R119" s="129"/>
      <c r="S119" s="129"/>
      <c r="T119" s="129"/>
      <c r="U119" s="129"/>
      <c r="V119" s="129"/>
    </row>
    <row r="120" spans="15:22" x14ac:dyDescent="0.2">
      <c r="O120" s="129"/>
      <c r="P120" s="129"/>
      <c r="Q120" s="129"/>
      <c r="R120" s="129"/>
      <c r="S120" s="129"/>
      <c r="T120" s="129"/>
      <c r="U120" s="129"/>
      <c r="V120" s="129"/>
    </row>
    <row r="121" spans="15:22" x14ac:dyDescent="0.2">
      <c r="O121" s="129"/>
      <c r="P121" s="129"/>
      <c r="Q121" s="129"/>
      <c r="R121" s="129"/>
      <c r="S121" s="129"/>
      <c r="T121" s="129"/>
      <c r="U121" s="129"/>
      <c r="V121" s="129"/>
    </row>
    <row r="122" spans="15:22" x14ac:dyDescent="0.2">
      <c r="O122" s="129"/>
      <c r="P122" s="129"/>
      <c r="Q122" s="129"/>
      <c r="R122" s="129"/>
      <c r="S122" s="129"/>
      <c r="T122" s="129"/>
      <c r="U122" s="129"/>
      <c r="V122" s="129"/>
    </row>
    <row r="123" spans="15:22" x14ac:dyDescent="0.2">
      <c r="O123" s="129"/>
      <c r="P123" s="129"/>
      <c r="Q123" s="129"/>
      <c r="R123" s="129"/>
      <c r="S123" s="129"/>
      <c r="T123" s="129"/>
      <c r="U123" s="129"/>
      <c r="V123" s="129"/>
    </row>
    <row r="124" spans="15:22" x14ac:dyDescent="0.2">
      <c r="O124" s="129"/>
      <c r="P124" s="129"/>
      <c r="Q124" s="129"/>
      <c r="R124" s="129"/>
      <c r="S124" s="129"/>
      <c r="T124" s="129"/>
      <c r="U124" s="129"/>
      <c r="V124" s="129"/>
    </row>
    <row r="125" spans="15:22" x14ac:dyDescent="0.2">
      <c r="O125" s="129"/>
      <c r="P125" s="129"/>
      <c r="Q125" s="129"/>
      <c r="R125" s="129"/>
      <c r="S125" s="129"/>
      <c r="T125" s="129"/>
      <c r="U125" s="129"/>
      <c r="V125" s="129"/>
    </row>
    <row r="126" spans="15:22" x14ac:dyDescent="0.2">
      <c r="O126" s="129"/>
      <c r="P126" s="129"/>
      <c r="Q126" s="129"/>
      <c r="R126" s="129"/>
      <c r="S126" s="129"/>
      <c r="T126" s="129"/>
      <c r="U126" s="129"/>
      <c r="V126" s="129"/>
    </row>
    <row r="127" spans="15:22" x14ac:dyDescent="0.2">
      <c r="O127" s="129"/>
      <c r="P127" s="129"/>
      <c r="Q127" s="129"/>
      <c r="R127" s="129"/>
      <c r="S127" s="129"/>
      <c r="T127" s="129"/>
      <c r="U127" s="129"/>
      <c r="V127" s="129"/>
    </row>
    <row r="128" spans="15:22" x14ac:dyDescent="0.2">
      <c r="O128" s="129"/>
      <c r="P128" s="129"/>
      <c r="Q128" s="129"/>
      <c r="R128" s="129"/>
      <c r="S128" s="129"/>
      <c r="T128" s="129"/>
      <c r="U128" s="129"/>
      <c r="V128" s="129"/>
    </row>
    <row r="129" spans="15:22" x14ac:dyDescent="0.2">
      <c r="O129" s="129"/>
      <c r="P129" s="129"/>
      <c r="Q129" s="129"/>
      <c r="R129" s="129"/>
      <c r="S129" s="129"/>
      <c r="T129" s="129"/>
      <c r="U129" s="129"/>
      <c r="V129" s="129"/>
    </row>
    <row r="130" spans="15:22" x14ac:dyDescent="0.2">
      <c r="O130" s="129"/>
      <c r="P130" s="129"/>
      <c r="Q130" s="129"/>
      <c r="R130" s="129"/>
      <c r="S130" s="129"/>
      <c r="T130" s="129"/>
      <c r="U130" s="129"/>
      <c r="V130" s="129"/>
    </row>
    <row r="131" spans="15:22" x14ac:dyDescent="0.2">
      <c r="O131" s="129"/>
      <c r="P131" s="129"/>
      <c r="Q131" s="129"/>
      <c r="R131" s="129"/>
      <c r="S131" s="129"/>
      <c r="T131" s="129"/>
      <c r="U131" s="129"/>
      <c r="V131" s="129"/>
    </row>
    <row r="132" spans="15:22" x14ac:dyDescent="0.2">
      <c r="O132" s="129"/>
      <c r="P132" s="129"/>
      <c r="Q132" s="129"/>
      <c r="R132" s="129"/>
      <c r="S132" s="129"/>
      <c r="T132" s="129"/>
      <c r="U132" s="129"/>
      <c r="V132" s="129"/>
    </row>
    <row r="133" spans="15:22" x14ac:dyDescent="0.2">
      <c r="O133" s="129"/>
      <c r="P133" s="129"/>
      <c r="Q133" s="129"/>
      <c r="R133" s="129"/>
      <c r="S133" s="129"/>
      <c r="T133" s="129"/>
      <c r="U133" s="129"/>
      <c r="V133" s="129"/>
    </row>
    <row r="134" spans="15:22" x14ac:dyDescent="0.2">
      <c r="O134" s="129"/>
      <c r="P134" s="129"/>
      <c r="Q134" s="129"/>
      <c r="R134" s="129"/>
      <c r="S134" s="129"/>
      <c r="T134" s="129"/>
      <c r="U134" s="129"/>
      <c r="V134" s="129"/>
    </row>
  </sheetData>
  <sheetProtection formatCells="0" formatColumns="0" formatRows="0" insertColumns="0" insertRows="0" insertHyperlinks="0" deleteColumns="0" deleteRows="0" sort="0" autoFilter="0" pivotTables="0"/>
  <mergeCells count="120">
    <mergeCell ref="AB59:AE59"/>
    <mergeCell ref="AB10:AE10"/>
    <mergeCell ref="AM50:AP50"/>
    <mergeCell ref="AM51:AP51"/>
    <mergeCell ref="AM19:AP19"/>
    <mergeCell ref="AM18:AP18"/>
    <mergeCell ref="AT34:AW34"/>
    <mergeCell ref="AT35:AW35"/>
    <mergeCell ref="AB43:AE43"/>
    <mergeCell ref="BD39:BE39"/>
    <mergeCell ref="BF39:BL39"/>
    <mergeCell ref="BF25:BL25"/>
    <mergeCell ref="BF24:BL24"/>
    <mergeCell ref="BF23:BL23"/>
    <mergeCell ref="BF22:BL22"/>
    <mergeCell ref="BD23:BE23"/>
    <mergeCell ref="BF36:BL36"/>
    <mergeCell ref="BF30:BL30"/>
    <mergeCell ref="BF34:BL34"/>
    <mergeCell ref="BF35:BL35"/>
    <mergeCell ref="BD32:BE32"/>
    <mergeCell ref="BF37:BL37"/>
    <mergeCell ref="BD36:BE36"/>
    <mergeCell ref="BD37:BE37"/>
    <mergeCell ref="BD35:BE35"/>
    <mergeCell ref="BD33:BE33"/>
    <mergeCell ref="BD34:BE34"/>
    <mergeCell ref="BD28:BE28"/>
    <mergeCell ref="BD29:BE29"/>
    <mergeCell ref="BF29:BL29"/>
    <mergeCell ref="BD30:BE30"/>
    <mergeCell ref="BD31:BE31"/>
    <mergeCell ref="BF31:BL31"/>
    <mergeCell ref="BF28:BL28"/>
    <mergeCell ref="BF27:BL27"/>
    <mergeCell ref="BF26:BL26"/>
    <mergeCell ref="BD24:BE24"/>
    <mergeCell ref="BD25:BE25"/>
    <mergeCell ref="BD26:BE26"/>
    <mergeCell ref="BD27:BE27"/>
    <mergeCell ref="BD38:BE38"/>
    <mergeCell ref="BF38:BL38"/>
    <mergeCell ref="BF32:BL32"/>
    <mergeCell ref="BF33:BL33"/>
    <mergeCell ref="Z10:AA11"/>
    <mergeCell ref="BC15:BL15"/>
    <mergeCell ref="BC16:BL16"/>
    <mergeCell ref="Q22:R23"/>
    <mergeCell ref="S22:V22"/>
    <mergeCell ref="S23:V23"/>
    <mergeCell ref="BC13:BL13"/>
    <mergeCell ref="BC14:BL14"/>
    <mergeCell ref="AB11:AE11"/>
    <mergeCell ref="BD20:BL21"/>
    <mergeCell ref="BD22:BE22"/>
    <mergeCell ref="S31:V31"/>
    <mergeCell ref="Q6:R7"/>
    <mergeCell ref="Q14:R15"/>
    <mergeCell ref="S3:V3"/>
    <mergeCell ref="S6:V6"/>
    <mergeCell ref="S7:V7"/>
    <mergeCell ref="S14:V14"/>
    <mergeCell ref="S15:V15"/>
    <mergeCell ref="B26:E26"/>
    <mergeCell ref="B25:E25"/>
    <mergeCell ref="A7:G8"/>
    <mergeCell ref="G25:G26"/>
    <mergeCell ref="Q62:R63"/>
    <mergeCell ref="S62:V62"/>
    <mergeCell ref="S63:V63"/>
    <mergeCell ref="Z58:AA59"/>
    <mergeCell ref="Z42:AA43"/>
    <mergeCell ref="Z26:AA27"/>
    <mergeCell ref="AK18:AL19"/>
    <mergeCell ref="AF34:AG35"/>
    <mergeCell ref="AR34:AS35"/>
    <mergeCell ref="AK50:AL51"/>
    <mergeCell ref="AB27:AE27"/>
    <mergeCell ref="AB26:AE26"/>
    <mergeCell ref="AB42:AE42"/>
    <mergeCell ref="Q38:R39"/>
    <mergeCell ref="S38:V38"/>
    <mergeCell ref="S39:V39"/>
    <mergeCell ref="Q46:R47"/>
    <mergeCell ref="S46:V46"/>
    <mergeCell ref="S47:V47"/>
    <mergeCell ref="Q54:R55"/>
    <mergeCell ref="S54:V54"/>
    <mergeCell ref="S55:V55"/>
    <mergeCell ref="Q30:R31"/>
    <mergeCell ref="S30:V30"/>
    <mergeCell ref="BD40:BE40"/>
    <mergeCell ref="BF40:BL40"/>
    <mergeCell ref="BD41:BE41"/>
    <mergeCell ref="BF41:BL41"/>
    <mergeCell ref="BD42:BE42"/>
    <mergeCell ref="BF42:BL42"/>
    <mergeCell ref="BD43:BE43"/>
    <mergeCell ref="BF43:BL43"/>
    <mergeCell ref="BD44:BE44"/>
    <mergeCell ref="BF44:BL44"/>
    <mergeCell ref="BD45:BE45"/>
    <mergeCell ref="BF45:BL45"/>
    <mergeCell ref="BD46:BE46"/>
    <mergeCell ref="BF46:BL46"/>
    <mergeCell ref="BD47:BE47"/>
    <mergeCell ref="BF47:BL47"/>
    <mergeCell ref="BD48:BE48"/>
    <mergeCell ref="BF48:BL48"/>
    <mergeCell ref="BD49:BE49"/>
    <mergeCell ref="BF49:BL49"/>
    <mergeCell ref="BD53:BE53"/>
    <mergeCell ref="BF53:BL53"/>
    <mergeCell ref="BD50:BE50"/>
    <mergeCell ref="BF50:BL50"/>
    <mergeCell ref="BD51:BE51"/>
    <mergeCell ref="BF51:BL51"/>
    <mergeCell ref="BD52:BE52"/>
    <mergeCell ref="BF52:BL52"/>
    <mergeCell ref="AB58:AE58"/>
  </mergeCells>
  <phoneticPr fontId="0" type="noConversion"/>
  <conditionalFormatting sqref="AF10 AF19 AX25 AQ36 F25 AK25 AF26 AF42 AF51 AQ68 AK57 AF58 AF67">
    <cfRule type="cellIs" dxfId="143" priority="214" stopIfTrue="1" operator="notEqual">
      <formula>""</formula>
    </cfRule>
    <cfRule type="cellIs" dxfId="142" priority="215" stopIfTrue="1" operator="notEqual">
      <formula>F11</formula>
    </cfRule>
  </conditionalFormatting>
  <conditionalFormatting sqref="AF11 AR15 AF20 AX26 F26 AK26 AF27 AF43 AF52 AK58 AF59 AF68">
    <cfRule type="cellIs" dxfId="141" priority="212" stopIfTrue="1" operator="notEqual">
      <formula>""</formula>
    </cfRule>
    <cfRule type="cellIs" dxfId="140" priority="213" stopIfTrue="1" operator="notEqual">
      <formula>F10</formula>
    </cfRule>
  </conditionalFormatting>
  <conditionalFormatting sqref="AB19:AE19 AT25 B25:C26 S6 Q79 Q70 S22 AM18 AB51:AE51 AM68 S38 AB67:AE67 S54 AB10">
    <cfRule type="cellIs" dxfId="139" priority="209" stopIfTrue="1" operator="equal">
      <formula>""</formula>
    </cfRule>
    <cfRule type="cellIs" dxfId="138" priority="210" stopIfTrue="1" operator="notEqual">
      <formula>LEFT(CONCATENATE(LEFT(B7,(1-((F6+F7)*100)/(100*(F6+F7)+1))*LEN(B7)),B6),LEN(B6))</formula>
    </cfRule>
    <cfRule type="cellIs" dxfId="137" priority="211" stopIfTrue="1" operator="notEqual">
      <formula>LEFT(B6,LEN(B6)-ABS(F6-F7))</formula>
    </cfRule>
  </conditionalFormatting>
  <conditionalFormatting sqref="AB11:AE11 AB20:AE20 S7 Q80 Q71 S23 AB52:AE52 S39 AB68:AE68 S55 AM19">
    <cfRule type="cellIs" dxfId="136" priority="206" stopIfTrue="1" operator="equal">
      <formula>""</formula>
    </cfRule>
    <cfRule type="cellIs" dxfId="135" priority="207" stopIfTrue="1" operator="notEqual">
      <formula>LEFT(CONCATENATE(LEFT(Q6,(1-((U6+U7)*100)/(100*(U6+U7)+1))*LEN(Q6)),Q7),LEN(Q7))</formula>
    </cfRule>
    <cfRule type="cellIs" dxfId="134" priority="208" stopIfTrue="1" operator="notEqual">
      <formula>LEFT(Q7,LEN(Q7)-ABS(U6-U7))</formula>
    </cfRule>
  </conditionalFormatting>
  <conditionalFormatting sqref="AG25 AG57">
    <cfRule type="cellIs" dxfId="133" priority="179" stopIfTrue="1" operator="equal">
      <formula>""</formula>
    </cfRule>
    <cfRule type="cellIs" dxfId="132" priority="180" stopIfTrue="1" operator="notEqual">
      <formula>LEFT(CONCATENATE(LEFT(AG26,(1-((AK25+AK26)*100)/(100*(AK25+AK26)+1))*LEN(AG26)),AG25),LEN(AG25))</formula>
    </cfRule>
    <cfRule type="cellIs" dxfId="131" priority="181" stopIfTrue="1" operator="notEqual">
      <formula>LEFT(AG25,LEN(AG25)-ABS(AK25-AK26))</formula>
    </cfRule>
  </conditionalFormatting>
  <conditionalFormatting sqref="AG26 AG58">
    <cfRule type="cellIs" dxfId="130" priority="170" stopIfTrue="1" operator="equal">
      <formula>""</formula>
    </cfRule>
    <cfRule type="cellIs" dxfId="129" priority="171" stopIfTrue="1" operator="notEqual">
      <formula>LEFT(CONCATENATE(LEFT(AG27,(1-((AK26+AK27)*100)/(100*(AK26+AK27)+1))*LEN(AG27)),AG26),LEN(AG26))</formula>
    </cfRule>
    <cfRule type="cellIs" dxfId="128" priority="172" stopIfTrue="1" operator="notEqual">
      <formula>LEFT(AG26,LEN(AG26)-ABS(AK26-AK27))</formula>
    </cfRule>
  </conditionalFormatting>
  <conditionalFormatting sqref="AV25:AW26">
    <cfRule type="cellIs" dxfId="127" priority="234" stopIfTrue="1" operator="equal">
      <formula>""</formula>
    </cfRule>
    <cfRule type="cellIs" dxfId="126" priority="235" stopIfTrue="1" operator="notEqual">
      <formula>LEFT(CONCATENATE(LEFT(AV26,(1-((#REF!+#REF!)*100)/(100*(#REF!+#REF!)+1))*LEN(AV26)),AV25),LEN(AV25))</formula>
    </cfRule>
    <cfRule type="cellIs" dxfId="125" priority="236" stopIfTrue="1" operator="notEqual">
      <formula>LEFT(AV25,LEN(AV25)-ABS(#REF!-#REF!))</formula>
    </cfRule>
  </conditionalFormatting>
  <conditionalFormatting sqref="AP68">
    <cfRule type="cellIs" dxfId="124" priority="275" stopIfTrue="1" operator="equal">
      <formula>""</formula>
    </cfRule>
    <cfRule type="cellIs" dxfId="123" priority="276" stopIfTrue="1" operator="notEqual">
      <formula>LEFT(CONCATENATE(LEFT(AP69,(1-((AR68+AU69)*100)/(100*(AR68+AU69)+1))*LEN(AP69)),AP68),LEN(AP68))</formula>
    </cfRule>
    <cfRule type="cellIs" dxfId="122" priority="277" stopIfTrue="1" operator="notEqual">
      <formula>LEFT(AP68,LEN(AP68)-ABS(AR68-AU69))</formula>
    </cfRule>
  </conditionalFormatting>
  <conditionalFormatting sqref="AN68:AO68">
    <cfRule type="cellIs" dxfId="121" priority="278" stopIfTrue="1" operator="equal">
      <formula>""</formula>
    </cfRule>
    <cfRule type="cellIs" dxfId="120" priority="279" stopIfTrue="1" operator="notEqual">
      <formula>LEFT(CONCATENATE(LEFT(AN69,(1-((#REF!+AS69)*100)/(100*(#REF!+AS69)+1))*LEN(AN69)),AN68),LEN(AN68))</formula>
    </cfRule>
    <cfRule type="cellIs" dxfId="119" priority="280" stopIfTrue="1" operator="notEqual">
      <formula>LEFT(AN68,LEN(AN68)-ABS(#REF!-AS69))</formula>
    </cfRule>
  </conditionalFormatting>
  <conditionalFormatting sqref="AR37">
    <cfRule type="cellIs" dxfId="118" priority="284" stopIfTrue="1" operator="notEqual">
      <formula>""</formula>
    </cfRule>
    <cfRule type="cellIs" dxfId="117" priority="285" stopIfTrue="1" operator="notEqual">
      <formula>#REF!</formula>
    </cfRule>
  </conditionalFormatting>
  <conditionalFormatting sqref="AT26">
    <cfRule type="cellIs" dxfId="116" priority="345" stopIfTrue="1" operator="equal">
      <formula>""</formula>
    </cfRule>
    <cfRule type="cellIs" dxfId="115" priority="346" stopIfTrue="1" operator="notEqual">
      <formula>LEFT(CONCATENATE(LEFT(AT27,(1-((AX26+#REF!)*100)/(100*(AX26+#REF!)+1))*LEN(AT27)),AT26),LEN(AT26))</formula>
    </cfRule>
    <cfRule type="cellIs" dxfId="114" priority="347" stopIfTrue="1" operator="notEqual">
      <formula>LEFT(AT26,LEN(AT26)-ABS(AX26-#REF!))</formula>
    </cfRule>
  </conditionalFormatting>
  <conditionalFormatting sqref="AU26">
    <cfRule type="cellIs" dxfId="113" priority="348" stopIfTrue="1" operator="equal">
      <formula>""</formula>
    </cfRule>
    <cfRule type="cellIs" dxfId="112" priority="349" stopIfTrue="1" operator="notEqual">
      <formula>LEFT(CONCATENATE(LEFT(AU27,(1-((AW28+AW29)*100)/(100*(AW28+AW29)+1))*LEN(AU27)),AU26),LEN(AU26))</formula>
    </cfRule>
    <cfRule type="cellIs" dxfId="111" priority="350" stopIfTrue="1" operator="notEqual">
      <formula>LEFT(AU26,LEN(AU26)-ABS(AW28-AW29))</formula>
    </cfRule>
  </conditionalFormatting>
  <conditionalFormatting sqref="AU25">
    <cfRule type="cellIs" dxfId="110" priority="351" stopIfTrue="1" operator="equal">
      <formula>""</formula>
    </cfRule>
    <cfRule type="cellIs" dxfId="109" priority="352" stopIfTrue="1" operator="notEqual">
      <formula>LEFT(CONCATENATE(LEFT(AU26,(1-((#REF!+AW28)*100)/(100*(#REF!+AW28)+1))*LEN(AU26)),AU25),LEN(AU25))</formula>
    </cfRule>
    <cfRule type="cellIs" dxfId="108" priority="353" stopIfTrue="1" operator="notEqual">
      <formula>LEFT(AU25,LEN(AU25)-ABS(#REF!-AW28))</formula>
    </cfRule>
  </conditionalFormatting>
  <conditionalFormatting sqref="D25:E26">
    <cfRule type="cellIs" dxfId="107" priority="357" stopIfTrue="1" operator="equal">
      <formula>""</formula>
    </cfRule>
    <cfRule type="cellIs" dxfId="106" priority="358" stopIfTrue="1" operator="notEqual">
      <formula>LEFT(CONCATENATE(LEFT(D26,(1-((#REF!+#REF!)*100)/(100*(#REF!+#REF!)+1))*LEN(D26)),D25),LEN(D25))</formula>
    </cfRule>
    <cfRule type="cellIs" dxfId="105" priority="359" stopIfTrue="1" operator="notEqual">
      <formula>LEFT(D25,LEN(D25)-ABS(#REF!-#REF!))</formula>
    </cfRule>
  </conditionalFormatting>
  <conditionalFormatting sqref="W6 U70 U79 P64 W22 W38 W54">
    <cfRule type="cellIs" dxfId="104" priority="110" stopIfTrue="1" operator="notEqual">
      <formula>""</formula>
    </cfRule>
    <cfRule type="cellIs" dxfId="103" priority="111" stopIfTrue="1" operator="notEqual">
      <formula>P7</formula>
    </cfRule>
  </conditionalFormatting>
  <conditionalFormatting sqref="W7 U71 U80 P65 W23 W39 W55">
    <cfRule type="cellIs" dxfId="102" priority="108" stopIfTrue="1" operator="notEqual">
      <formula>""</formula>
    </cfRule>
    <cfRule type="cellIs" dxfId="101" priority="109" stopIfTrue="1" operator="notEqual">
      <formula>P6</formula>
    </cfRule>
  </conditionalFormatting>
  <conditionalFormatting sqref="N21:O22 O64:O65">
    <cfRule type="cellIs" dxfId="100" priority="105" stopIfTrue="1" operator="equal">
      <formula>""</formula>
    </cfRule>
    <cfRule type="cellIs" dxfId="99" priority="106" stopIfTrue="1" operator="notEqual">
      <formula>LEFT(CONCATENATE(LEFT(N22,(1-((R21+R22)*100)/(100*(R21+R22)+1))*LEN(N22)),N21),LEN(N21))</formula>
    </cfRule>
    <cfRule type="cellIs" dxfId="98" priority="107" stopIfTrue="1" operator="notEqual">
      <formula>LEFT(N21,LEN(N21)-ABS(R21-R22))</formula>
    </cfRule>
  </conditionalFormatting>
  <conditionalFormatting sqref="R79:T79 R70:T70">
    <cfRule type="cellIs" dxfId="97" priority="447" stopIfTrue="1" operator="equal">
      <formula>""</formula>
    </cfRule>
    <cfRule type="cellIs" dxfId="96" priority="448" stopIfTrue="1" operator="notEqual">
      <formula>LEFT(CONCATENATE(LEFT(R71,(1-((X66+X67)*100)/(100*(X66+X67)+1))*LEN(R71)),R70),LEN(R70))</formula>
    </cfRule>
    <cfRule type="cellIs" dxfId="95" priority="449" stopIfTrue="1" operator="notEqual">
      <formula>LEFT(R70,LEN(R70)-ABS(X66-X67))</formula>
    </cfRule>
  </conditionalFormatting>
  <conditionalFormatting sqref="R80:T80 R71:T71">
    <cfRule type="cellIs" dxfId="94" priority="462" stopIfTrue="1" operator="equal">
      <formula>""</formula>
    </cfRule>
    <cfRule type="cellIs" dxfId="93" priority="463" stopIfTrue="1" operator="notEqual">
      <formula>LEFT(CONCATENATE(LEFT(R70,(1-((X66+X67)*100)/(100*(X66+X67)+1))*LEN(R70)),R71),LEN(R71))</formula>
    </cfRule>
    <cfRule type="cellIs" dxfId="92" priority="464" stopIfTrue="1" operator="notEqual">
      <formula>LEFT(R71,LEN(R71)-ABS(X66-X67))</formula>
    </cfRule>
  </conditionalFormatting>
  <conditionalFormatting sqref="S14 S30 S46 S62">
    <cfRule type="cellIs" dxfId="91" priority="99" stopIfTrue="1" operator="equal">
      <formula>""</formula>
    </cfRule>
    <cfRule type="cellIs" dxfId="90" priority="100" stopIfTrue="1" operator="notEqual">
      <formula>LEFT(CONCATENATE(LEFT(S15,(1-((W14+W15)*100)/(100*(W14+W15)+1))*LEN(S15)),S14),LEN(S14))</formula>
    </cfRule>
    <cfRule type="cellIs" dxfId="89" priority="101" stopIfTrue="1" operator="notEqual">
      <formula>LEFT(S14,LEN(S14)-ABS(W14-W15))</formula>
    </cfRule>
  </conditionalFormatting>
  <conditionalFormatting sqref="S15 S31 S47 S63">
    <cfRule type="cellIs" dxfId="88" priority="96" stopIfTrue="1" operator="equal">
      <formula>""</formula>
    </cfRule>
    <cfRule type="cellIs" dxfId="87" priority="97" stopIfTrue="1" operator="notEqual">
      <formula>LEFT(CONCATENATE(LEFT(S14,(1-((W14+W15)*100)/(100*(W14+W15)+1))*LEN(S14)),S15),LEN(S15))</formula>
    </cfRule>
    <cfRule type="cellIs" dxfId="86" priority="98" stopIfTrue="1" operator="notEqual">
      <formula>LEFT(S15,LEN(S15)-ABS(W14-W15))</formula>
    </cfRule>
  </conditionalFormatting>
  <conditionalFormatting sqref="W14 W30 W46 W62">
    <cfRule type="cellIs" dxfId="85" priority="94" stopIfTrue="1" operator="notEqual">
      <formula>""</formula>
    </cfRule>
    <cfRule type="cellIs" dxfId="84" priority="95" stopIfTrue="1" operator="notEqual">
      <formula>W15</formula>
    </cfRule>
  </conditionalFormatting>
  <conditionalFormatting sqref="W15 W31 W47 W63">
    <cfRule type="cellIs" dxfId="83" priority="92" stopIfTrue="1" operator="notEqual">
      <formula>""</formula>
    </cfRule>
    <cfRule type="cellIs" dxfId="82" priority="93" stopIfTrue="1" operator="notEqual">
      <formula>W14</formula>
    </cfRule>
  </conditionalFormatting>
  <conditionalFormatting sqref="AQ18 AQ50">
    <cfRule type="cellIs" dxfId="81" priority="90" stopIfTrue="1" operator="notEqual">
      <formula>""</formula>
    </cfRule>
    <cfRule type="cellIs" dxfId="80" priority="91" stopIfTrue="1" operator="notEqual">
      <formula>AQ19</formula>
    </cfRule>
  </conditionalFormatting>
  <conditionalFormatting sqref="AQ19 AQ51">
    <cfRule type="cellIs" dxfId="79" priority="88" stopIfTrue="1" operator="notEqual">
      <formula>""</formula>
    </cfRule>
    <cfRule type="cellIs" dxfId="78" priority="89" stopIfTrue="1" operator="notEqual">
      <formula>AQ18</formula>
    </cfRule>
  </conditionalFormatting>
  <conditionalFormatting sqref="AN19:AP19">
    <cfRule type="cellIs" dxfId="77" priority="477" stopIfTrue="1" operator="equal">
      <formula>""</formula>
    </cfRule>
    <cfRule type="cellIs" dxfId="76" priority="478" stopIfTrue="1" operator="notEqual">
      <formula>LEFT(CONCATENATE(LEFT(AN18,(1-((AS21+AS22)*100)/(100*(AS21+AS22)+1))*LEN(AN18)),AN19),LEN(AN19))</formula>
    </cfRule>
    <cfRule type="cellIs" dxfId="75" priority="479" stopIfTrue="1" operator="notEqual">
      <formula>LEFT(AN19,LEN(AN19)-ABS(AS21-AS22))</formula>
    </cfRule>
  </conditionalFormatting>
  <conditionalFormatting sqref="AT34">
    <cfRule type="cellIs" dxfId="74" priority="73" stopIfTrue="1" operator="equal">
      <formula>""</formula>
    </cfRule>
    <cfRule type="cellIs" dxfId="73" priority="74" stopIfTrue="1" operator="notEqual">
      <formula>LEFT(CONCATENATE(LEFT(AT35,(1-((AX34+AX35)*100)/(100*(AX34+AX35)+1))*LEN(AT35)),AT34),LEN(AT34))</formula>
    </cfRule>
    <cfRule type="cellIs" dxfId="72" priority="75" stopIfTrue="1" operator="notEqual">
      <formula>LEFT(AT34,LEN(AT34)-ABS(AX34-AX35))</formula>
    </cfRule>
  </conditionalFormatting>
  <conditionalFormatting sqref="AT35">
    <cfRule type="cellIs" dxfId="71" priority="70" stopIfTrue="1" operator="equal">
      <formula>""</formula>
    </cfRule>
    <cfRule type="cellIs" dxfId="70" priority="71" stopIfTrue="1" operator="notEqual">
      <formula>LEFT(CONCATENATE(LEFT(AT34,(1-((AX34+AX35)*100)/(100*(AX34+AX35)+1))*LEN(AT34)),AT35),LEN(AT35))</formula>
    </cfRule>
    <cfRule type="cellIs" dxfId="69" priority="72" stopIfTrue="1" operator="notEqual">
      <formula>LEFT(AT35,LEN(AT35)-ABS(AX34-AX35))</formula>
    </cfRule>
  </conditionalFormatting>
  <conditionalFormatting sqref="AX34">
    <cfRule type="cellIs" dxfId="68" priority="68" stopIfTrue="1" operator="notEqual">
      <formula>""</formula>
    </cfRule>
    <cfRule type="cellIs" dxfId="67" priority="69" stopIfTrue="1" operator="notEqual">
      <formula>AX35</formula>
    </cfRule>
  </conditionalFormatting>
  <conditionalFormatting sqref="AX35">
    <cfRule type="cellIs" dxfId="66" priority="66" stopIfTrue="1" operator="notEqual">
      <formula>""</formula>
    </cfRule>
    <cfRule type="cellIs" dxfId="65" priority="67" stopIfTrue="1" operator="notEqual">
      <formula>AX34</formula>
    </cfRule>
  </conditionalFormatting>
  <conditionalFormatting sqref="AH34">
    <cfRule type="cellIs" dxfId="64" priority="57" stopIfTrue="1" operator="equal">
      <formula>""</formula>
    </cfRule>
    <cfRule type="cellIs" dxfId="63" priority="58" stopIfTrue="1" operator="notEqual">
      <formula>LEFT(CONCATENATE(LEFT(AH35,(1-((AL34+AL35)*100)/(100*(AL34+AL35)+1))*LEN(AH35)),AH34),LEN(AH34))</formula>
    </cfRule>
    <cfRule type="cellIs" dxfId="62" priority="59" stopIfTrue="1" operator="notEqual">
      <formula>LEFT(AH34,LEN(AH34)-ABS(AL34-AL35))</formula>
    </cfRule>
  </conditionalFormatting>
  <conditionalFormatting sqref="AH35">
    <cfRule type="cellIs" dxfId="61" priority="54" stopIfTrue="1" operator="equal">
      <formula>""</formula>
    </cfRule>
    <cfRule type="cellIs" dxfId="60" priority="55" stopIfTrue="1" operator="notEqual">
      <formula>LEFT(CONCATENATE(LEFT(AH34,(1-((AL34+AL35)*100)/(100*(AL34+AL35)+1))*LEN(AH34)),AH35),LEN(AH35))</formula>
    </cfRule>
    <cfRule type="cellIs" dxfId="59" priority="56" stopIfTrue="1" operator="notEqual">
      <formula>LEFT(AH35,LEN(AH35)-ABS(AL34-AL35))</formula>
    </cfRule>
  </conditionalFormatting>
  <conditionalFormatting sqref="AL34">
    <cfRule type="cellIs" dxfId="58" priority="52" stopIfTrue="1" operator="notEqual">
      <formula>""</formula>
    </cfRule>
    <cfRule type="cellIs" dxfId="57" priority="53" stopIfTrue="1" operator="notEqual">
      <formula>AL35</formula>
    </cfRule>
  </conditionalFormatting>
  <conditionalFormatting sqref="AL35">
    <cfRule type="cellIs" dxfId="56" priority="50" stopIfTrue="1" operator="notEqual">
      <formula>""</formula>
    </cfRule>
    <cfRule type="cellIs" dxfId="55" priority="51" stopIfTrue="1" operator="notEqual">
      <formula>AL34</formula>
    </cfRule>
  </conditionalFormatting>
  <conditionalFormatting sqref="AB35:AE35">
    <cfRule type="cellIs" dxfId="54" priority="492" stopIfTrue="1" operator="equal">
      <formula>""</formula>
    </cfRule>
    <cfRule type="cellIs" dxfId="53" priority="493" stopIfTrue="1" operator="notEqual">
      <formula>LEFT(CONCATENATE(LEFT(AB36,(1-((#REF!+#REF!)*100)/(100*(#REF!+#REF!)+1))*LEN(AB36)),AB35),LEN(AB35))</formula>
    </cfRule>
    <cfRule type="cellIs" dxfId="52" priority="494" stopIfTrue="1" operator="notEqual">
      <formula>LEFT(AB35,LEN(AB35)-ABS(#REF!-#REF!))</formula>
    </cfRule>
  </conditionalFormatting>
  <conditionalFormatting sqref="AB36:AE36">
    <cfRule type="cellIs" dxfId="51" priority="498" stopIfTrue="1" operator="equal">
      <formula>""</formula>
    </cfRule>
    <cfRule type="cellIs" dxfId="50" priority="499" stopIfTrue="1" operator="notEqual">
      <formula>LEFT(CONCATENATE(LEFT(AB35,(1-((#REF!+#REF!)*100)/(100*(#REF!+#REF!)+1))*LEN(AB35)),AB36),LEN(AB36))</formula>
    </cfRule>
    <cfRule type="cellIs" dxfId="49" priority="500" stopIfTrue="1" operator="notEqual">
      <formula>LEFT(AB36,LEN(AB36)-ABS(#REF!-#REF!))</formula>
    </cfRule>
  </conditionalFormatting>
  <conditionalFormatting sqref="AI34:AK34">
    <cfRule type="cellIs" dxfId="48" priority="516" stopIfTrue="1" operator="equal">
      <formula>""</formula>
    </cfRule>
    <cfRule type="cellIs" dxfId="47" priority="517" stopIfTrue="1" operator="notEqual">
      <formula>LEFT(CONCATENATE(LEFT(AI35,(1-((AR36+AR37)*100)/(100*(AR36+AR37)+1))*LEN(AI35)),AI34),LEN(AI34))</formula>
    </cfRule>
    <cfRule type="cellIs" dxfId="46" priority="518" stopIfTrue="1" operator="notEqual">
      <formula>LEFT(AI34,LEN(AI34)-ABS(AR36-AR37))</formula>
    </cfRule>
  </conditionalFormatting>
  <conditionalFormatting sqref="AI35:AK35">
    <cfRule type="cellIs" dxfId="45" priority="522" stopIfTrue="1" operator="equal">
      <formula>""</formula>
    </cfRule>
    <cfRule type="cellIs" dxfId="44" priority="523" stopIfTrue="1" operator="notEqual">
      <formula>LEFT(CONCATENATE(LEFT(AI34,(1-((AR36+AR37)*100)/(100*(AR36+AR37)+1))*LEN(AI34)),AI35),LEN(AI35))</formula>
    </cfRule>
    <cfRule type="cellIs" dxfId="43" priority="524" stopIfTrue="1" operator="notEqual">
      <formula>LEFT(AI35,LEN(AI35)-ABS(AR36-AR37))</formula>
    </cfRule>
  </conditionalFormatting>
  <conditionalFormatting sqref="AB11">
    <cfRule type="cellIs" dxfId="42" priority="47" stopIfTrue="1" operator="equal">
      <formula>""</formula>
    </cfRule>
    <cfRule type="cellIs" dxfId="41" priority="48" stopIfTrue="1" operator="notEqual">
      <formula>LEFT(CONCATENATE(LEFT(AB12,(1-((AF11+AF12)*100)/(100*(AF11+AF12)+1))*LEN(AB12)),AB11),LEN(AB11))</formula>
    </cfRule>
    <cfRule type="cellIs" dxfId="40" priority="49" stopIfTrue="1" operator="notEqual">
      <formula>LEFT(AB11,LEN(AB11)-ABS(AF11-AF12))</formula>
    </cfRule>
  </conditionalFormatting>
  <conditionalFormatting sqref="P21">
    <cfRule type="cellIs" dxfId="39" priority="39" stopIfTrue="1" operator="notEqual">
      <formula>""</formula>
    </cfRule>
    <cfRule type="cellIs" dxfId="38" priority="40" stopIfTrue="1" operator="notEqual">
      <formula>P22</formula>
    </cfRule>
  </conditionalFormatting>
  <conditionalFormatting sqref="P22">
    <cfRule type="cellIs" dxfId="37" priority="37" stopIfTrue="1" operator="notEqual">
      <formula>""</formula>
    </cfRule>
    <cfRule type="cellIs" dxfId="36" priority="38" stopIfTrue="1" operator="notEqual">
      <formula>P21</formula>
    </cfRule>
  </conditionalFormatting>
  <conditionalFormatting sqref="AB26">
    <cfRule type="cellIs" dxfId="35" priority="34" stopIfTrue="1" operator="equal">
      <formula>""</formula>
    </cfRule>
    <cfRule type="cellIs" dxfId="34" priority="35" stopIfTrue="1" operator="notEqual">
      <formula>LEFT(CONCATENATE(LEFT(AB27,(1-((AF26+AF27)*100)/(100*(AF26+AF27)+1))*LEN(AB27)),AB26),LEN(AB26))</formula>
    </cfRule>
    <cfRule type="cellIs" dxfId="33" priority="36" stopIfTrue="1" operator="notEqual">
      <formula>LEFT(AB26,LEN(AB26)-ABS(AF26-AF27))</formula>
    </cfRule>
  </conditionalFormatting>
  <conditionalFormatting sqref="AB27:AE27">
    <cfRule type="cellIs" dxfId="32" priority="31" stopIfTrue="1" operator="equal">
      <formula>""</formula>
    </cfRule>
    <cfRule type="cellIs" dxfId="31" priority="32" stopIfTrue="1" operator="notEqual">
      <formula>LEFT(CONCATENATE(LEFT(AB26,(1-((AF26+AF27)*100)/(100*(AF26+AF27)+1))*LEN(AB26)),AB27),LEN(AB27))</formula>
    </cfRule>
    <cfRule type="cellIs" dxfId="30" priority="33" stopIfTrue="1" operator="notEqual">
      <formula>LEFT(AB27,LEN(AB27)-ABS(AF26-AF27))</formula>
    </cfRule>
  </conditionalFormatting>
  <conditionalFormatting sqref="AB27">
    <cfRule type="cellIs" dxfId="29" priority="28" stopIfTrue="1" operator="equal">
      <formula>""</formula>
    </cfRule>
    <cfRule type="cellIs" dxfId="28" priority="29" stopIfTrue="1" operator="notEqual">
      <formula>LEFT(CONCATENATE(LEFT(AB28,(1-((AF27+AF28)*100)/(100*(AF27+AF28)+1))*LEN(AB28)),AB27),LEN(AB27))</formula>
    </cfRule>
    <cfRule type="cellIs" dxfId="27" priority="30" stopIfTrue="1" operator="notEqual">
      <formula>LEFT(AB27,LEN(AB27)-ABS(AF27-AF28))</formula>
    </cfRule>
  </conditionalFormatting>
  <conditionalFormatting sqref="AB42">
    <cfRule type="cellIs" dxfId="26" priority="25" stopIfTrue="1" operator="equal">
      <formula>""</formula>
    </cfRule>
    <cfRule type="cellIs" dxfId="25" priority="26" stopIfTrue="1" operator="notEqual">
      <formula>LEFT(CONCATENATE(LEFT(AB43,(1-((AF42+AF43)*100)/(100*(AF42+AF43)+1))*LEN(AB43)),AB42),LEN(AB42))</formula>
    </cfRule>
    <cfRule type="cellIs" dxfId="24" priority="27" stopIfTrue="1" operator="notEqual">
      <formula>LEFT(AB42,LEN(AB42)-ABS(AF42-AF43))</formula>
    </cfRule>
  </conditionalFormatting>
  <conditionalFormatting sqref="AB43:AE43">
    <cfRule type="cellIs" dxfId="23" priority="22" stopIfTrue="1" operator="equal">
      <formula>""</formula>
    </cfRule>
    <cfRule type="cellIs" dxfId="22" priority="23" stopIfTrue="1" operator="notEqual">
      <formula>LEFT(CONCATENATE(LEFT(AB42,(1-((AF42+AF43)*100)/(100*(AF42+AF43)+1))*LEN(AB42)),AB43),LEN(AB43))</formula>
    </cfRule>
    <cfRule type="cellIs" dxfId="21" priority="24" stopIfTrue="1" operator="notEqual">
      <formula>LEFT(AB43,LEN(AB43)-ABS(AF42-AF43))</formula>
    </cfRule>
  </conditionalFormatting>
  <conditionalFormatting sqref="AB43">
    <cfRule type="cellIs" dxfId="20" priority="19" stopIfTrue="1" operator="equal">
      <formula>""</formula>
    </cfRule>
    <cfRule type="cellIs" dxfId="19" priority="20" stopIfTrue="1" operator="notEqual">
      <formula>LEFT(CONCATENATE(LEFT(AB44,(1-((AF43+AF44)*100)/(100*(AF43+AF44)+1))*LEN(AB44)),AB43),LEN(AB43))</formula>
    </cfRule>
    <cfRule type="cellIs" dxfId="18" priority="21" stopIfTrue="1" operator="notEqual">
      <formula>LEFT(AB43,LEN(AB43)-ABS(AF43-AF44))</formula>
    </cfRule>
  </conditionalFormatting>
  <conditionalFormatting sqref="AB58">
    <cfRule type="cellIs" dxfId="17" priority="16" stopIfTrue="1" operator="equal">
      <formula>""</formula>
    </cfRule>
    <cfRule type="cellIs" dxfId="16" priority="17" stopIfTrue="1" operator="notEqual">
      <formula>LEFT(CONCATENATE(LEFT(AB59,(1-((AF58+AF59)*100)/(100*(AF58+AF59)+1))*LEN(AB59)),AB58),LEN(AB58))</formula>
    </cfRule>
    <cfRule type="cellIs" dxfId="15" priority="18" stopIfTrue="1" operator="notEqual">
      <formula>LEFT(AB58,LEN(AB58)-ABS(AF58-AF59))</formula>
    </cfRule>
  </conditionalFormatting>
  <conditionalFormatting sqref="AB59:AE59">
    <cfRule type="cellIs" dxfId="14" priority="13" stopIfTrue="1" operator="equal">
      <formula>""</formula>
    </cfRule>
    <cfRule type="cellIs" dxfId="13" priority="14" stopIfTrue="1" operator="notEqual">
      <formula>LEFT(CONCATENATE(LEFT(AB58,(1-((AF58+AF59)*100)/(100*(AF58+AF59)+1))*LEN(AB58)),AB59),LEN(AB59))</formula>
    </cfRule>
    <cfRule type="cellIs" dxfId="12" priority="15" stopIfTrue="1" operator="notEqual">
      <formula>LEFT(AB59,LEN(AB59)-ABS(AF58-AF59))</formula>
    </cfRule>
  </conditionalFormatting>
  <conditionalFormatting sqref="AB59">
    <cfRule type="cellIs" dxfId="11" priority="10" stopIfTrue="1" operator="equal">
      <formula>""</formula>
    </cfRule>
    <cfRule type="cellIs" dxfId="10" priority="11" stopIfTrue="1" operator="notEqual">
      <formula>LEFT(CONCATENATE(LEFT(AB60,(1-((AF59+AF60)*100)/(100*(AF59+AF60)+1))*LEN(AB60)),AB59),LEN(AB59))</formula>
    </cfRule>
    <cfRule type="cellIs" dxfId="9" priority="12" stopIfTrue="1" operator="notEqual">
      <formula>LEFT(AB59,LEN(AB59)-ABS(AF59-AF60))</formula>
    </cfRule>
  </conditionalFormatting>
  <conditionalFormatting sqref="AM50">
    <cfRule type="cellIs" dxfId="8" priority="4" stopIfTrue="1" operator="equal">
      <formula>""</formula>
    </cfRule>
    <cfRule type="cellIs" dxfId="7" priority="5" stopIfTrue="1" operator="notEqual">
      <formula>LEFT(CONCATENATE(LEFT(AM51,(1-((AQ50+AQ51)*100)/(100*(AQ50+AQ51)+1))*LEN(AM51)),AM50),LEN(AM50))</formula>
    </cfRule>
    <cfRule type="cellIs" dxfId="6" priority="6" stopIfTrue="1" operator="notEqual">
      <formula>LEFT(AM50,LEN(AM50)-ABS(AQ50-AQ51))</formula>
    </cfRule>
  </conditionalFormatting>
  <conditionalFormatting sqref="AM51">
    <cfRule type="cellIs" dxfId="5" priority="1" stopIfTrue="1" operator="equal">
      <formula>""</formula>
    </cfRule>
    <cfRule type="cellIs" dxfId="4" priority="2" stopIfTrue="1" operator="notEqual">
      <formula>LEFT(CONCATENATE(LEFT(AM50,(1-((AQ50+AQ51)*100)/(100*(AQ50+AQ51)+1))*LEN(AM50)),AM51),LEN(AM51))</formula>
    </cfRule>
    <cfRule type="cellIs" dxfId="3" priority="3" stopIfTrue="1" operator="notEqual">
      <formula>LEFT(AM51,LEN(AM51)-ABS(AQ50-AQ51))</formula>
    </cfRule>
  </conditionalFormatting>
  <conditionalFormatting sqref="AN51:AP51">
    <cfRule type="cellIs" dxfId="2" priority="7" stopIfTrue="1" operator="equal">
      <formula>""</formula>
    </cfRule>
    <cfRule type="cellIs" dxfId="1" priority="8" stopIfTrue="1" operator="notEqual">
      <formula>LEFT(CONCATENATE(LEFT(AN50,(1-((AS53+AS54)*100)/(100*(AS53+AS54)+1))*LEN(AN50)),AN51),LEN(AN51))</formula>
    </cfRule>
    <cfRule type="cellIs" dxfId="0" priority="9" stopIfTrue="1" operator="notEqual">
      <formula>LEFT(AN51,LEN(AN51)-ABS(AS53-AS54))</formula>
    </cfRule>
  </conditionalFormatting>
  <pageMargins left="1.1811023622047245" right="0" top="0.19685039370078741" bottom="0" header="0" footer="0"/>
  <pageSetup paperSize="9" scale="60" orientation="landscape" horizontalDpi="4294967295" verticalDpi="429496729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33"/>
  <sheetViews>
    <sheetView workbookViewId="0">
      <selection activeCell="A8" sqref="A8"/>
    </sheetView>
  </sheetViews>
  <sheetFormatPr baseColWidth="10" defaultRowHeight="12.75" x14ac:dyDescent="0.2"/>
  <cols>
    <col min="1" max="1" width="26.28515625" customWidth="1"/>
    <col min="2" max="2" width="34" customWidth="1"/>
    <col min="3" max="3" width="24.42578125" customWidth="1"/>
  </cols>
  <sheetData>
    <row r="1" spans="2:3" ht="13.5" thickBot="1" x14ac:dyDescent="0.25"/>
    <row r="2" spans="2:3" ht="24.75" thickTop="1" thickBot="1" x14ac:dyDescent="0.25">
      <c r="B2" s="303" t="s">
        <v>186</v>
      </c>
      <c r="C2" s="304"/>
    </row>
    <row r="3" spans="2:3" ht="24" thickTop="1" x14ac:dyDescent="0.2">
      <c r="B3" s="230" t="s">
        <v>190</v>
      </c>
      <c r="C3" s="305" t="s">
        <v>203</v>
      </c>
    </row>
    <row r="4" spans="2:3" ht="15.75" x14ac:dyDescent="0.2">
      <c r="B4" s="221" t="s">
        <v>187</v>
      </c>
      <c r="C4" s="222" t="s">
        <v>202</v>
      </c>
    </row>
    <row r="5" spans="2:3" ht="15.75" x14ac:dyDescent="0.2">
      <c r="B5" s="223" t="s">
        <v>191</v>
      </c>
      <c r="C5" s="224" t="s">
        <v>201</v>
      </c>
    </row>
    <row r="6" spans="2:3" ht="15.75" x14ac:dyDescent="0.2">
      <c r="B6" s="223" t="s">
        <v>185</v>
      </c>
      <c r="C6" s="224">
        <v>59</v>
      </c>
    </row>
    <row r="7" spans="2:3" ht="15.75" x14ac:dyDescent="0.2">
      <c r="B7" s="223" t="s">
        <v>188</v>
      </c>
      <c r="C7" s="224">
        <v>53.51</v>
      </c>
    </row>
    <row r="8" spans="2:3" ht="15.75" x14ac:dyDescent="0.2">
      <c r="B8" s="223" t="s">
        <v>189</v>
      </c>
      <c r="C8" s="224">
        <v>51</v>
      </c>
    </row>
    <row r="9" spans="2:3" ht="15.75" x14ac:dyDescent="0.2">
      <c r="B9" s="225" t="s">
        <v>194</v>
      </c>
      <c r="C9" s="224">
        <v>49</v>
      </c>
    </row>
    <row r="10" spans="2:3" ht="15.75" x14ac:dyDescent="0.2">
      <c r="B10" s="223" t="s">
        <v>195</v>
      </c>
      <c r="C10" s="224">
        <v>43</v>
      </c>
    </row>
    <row r="11" spans="2:3" ht="15.75" x14ac:dyDescent="0.2">
      <c r="B11" s="223" t="s">
        <v>193</v>
      </c>
      <c r="C11" s="224" t="s">
        <v>199</v>
      </c>
    </row>
    <row r="12" spans="2:3" ht="15.75" x14ac:dyDescent="0.2">
      <c r="B12" s="223" t="s">
        <v>198</v>
      </c>
      <c r="C12" s="226">
        <v>40</v>
      </c>
    </row>
    <row r="13" spans="2:3" ht="15.75" x14ac:dyDescent="0.2">
      <c r="B13" s="225"/>
      <c r="C13" s="224"/>
    </row>
    <row r="14" spans="2:3" ht="15.75" x14ac:dyDescent="0.2">
      <c r="B14" s="225"/>
      <c r="C14" s="224"/>
    </row>
    <row r="15" spans="2:3" ht="15.75" x14ac:dyDescent="0.2">
      <c r="B15" s="225"/>
      <c r="C15" s="224"/>
    </row>
    <row r="16" spans="2:3" ht="15.75" x14ac:dyDescent="0.2">
      <c r="B16" s="223"/>
      <c r="C16" s="224"/>
    </row>
    <row r="17" spans="1:3" ht="15.75" x14ac:dyDescent="0.2">
      <c r="B17" s="223"/>
      <c r="C17" s="224"/>
    </row>
    <row r="18" spans="1:3" ht="15.75" x14ac:dyDescent="0.2">
      <c r="B18" s="223"/>
      <c r="C18" s="224"/>
    </row>
    <row r="19" spans="1:3" ht="15.75" x14ac:dyDescent="0.2">
      <c r="B19" s="223"/>
      <c r="C19" s="224"/>
    </row>
    <row r="20" spans="1:3" ht="15.75" x14ac:dyDescent="0.2">
      <c r="B20" s="223"/>
      <c r="C20" s="224"/>
    </row>
    <row r="21" spans="1:3" ht="15.75" x14ac:dyDescent="0.2">
      <c r="B21" s="223"/>
      <c r="C21" s="224"/>
    </row>
    <row r="22" spans="1:3" ht="15.75" x14ac:dyDescent="0.2">
      <c r="B22" s="223"/>
      <c r="C22" s="224"/>
    </row>
    <row r="23" spans="1:3" ht="15.75" x14ac:dyDescent="0.2">
      <c r="B23" s="223"/>
      <c r="C23" s="224"/>
    </row>
    <row r="24" spans="1:3" ht="15.75" x14ac:dyDescent="0.2">
      <c r="B24" s="223"/>
      <c r="C24" s="224"/>
    </row>
    <row r="25" spans="1:3" ht="15.75" x14ac:dyDescent="0.2">
      <c r="B25" s="223"/>
      <c r="C25" s="224"/>
    </row>
    <row r="26" spans="1:3" ht="15.75" x14ac:dyDescent="0.2">
      <c r="B26" s="223"/>
      <c r="C26" s="224"/>
    </row>
    <row r="27" spans="1:3" ht="15.75" x14ac:dyDescent="0.2">
      <c r="A27" s="122"/>
      <c r="B27" s="223"/>
      <c r="C27" s="224"/>
    </row>
    <row r="28" spans="1:3" ht="15.75" x14ac:dyDescent="0.2">
      <c r="A28" s="122"/>
      <c r="B28" s="223"/>
      <c r="C28" s="224"/>
    </row>
    <row r="29" spans="1:3" ht="15.75" x14ac:dyDescent="0.2">
      <c r="A29" s="123"/>
      <c r="B29" s="223"/>
      <c r="C29" s="224"/>
    </row>
    <row r="30" spans="1:3" ht="15.75" x14ac:dyDescent="0.2">
      <c r="B30" s="223"/>
      <c r="C30" s="224"/>
    </row>
    <row r="31" spans="1:3" ht="15.75" x14ac:dyDescent="0.2">
      <c r="B31" s="223"/>
      <c r="C31" s="224"/>
    </row>
    <row r="32" spans="1:3" ht="16.5" thickBot="1" x14ac:dyDescent="0.25">
      <c r="B32" s="227"/>
      <c r="C32" s="228"/>
    </row>
    <row r="33" ht="13.5" thickTop="1" x14ac:dyDescent="0.2"/>
  </sheetData>
  <mergeCells count="1">
    <mergeCell ref="B2:C2"/>
  </mergeCells>
  <pageMargins left="0.7" right="0.7" top="0.75" bottom="0.75" header="0.3" footer="0.3"/>
  <pageSetup paperSize="9" orientation="portrait" horizontalDpi="4294967295" verticalDpi="4294967295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2:G17"/>
  <sheetViews>
    <sheetView workbookViewId="0">
      <selection activeCell="H11" sqref="H11"/>
    </sheetView>
  </sheetViews>
  <sheetFormatPr baseColWidth="10" defaultRowHeight="12.75" x14ac:dyDescent="0.2"/>
  <cols>
    <col min="2" max="5" width="25.7109375" customWidth="1"/>
  </cols>
  <sheetData>
    <row r="2" spans="1:7" ht="18" x14ac:dyDescent="0.2">
      <c r="B2" s="207" t="s">
        <v>0</v>
      </c>
      <c r="C2" s="207" t="s">
        <v>1</v>
      </c>
      <c r="D2" s="207" t="s">
        <v>52</v>
      </c>
      <c r="E2" s="207" t="s">
        <v>53</v>
      </c>
    </row>
    <row r="3" spans="1:7" ht="24" customHeight="1" x14ac:dyDescent="0.2">
      <c r="A3" s="208" t="s">
        <v>147</v>
      </c>
      <c r="B3" s="219" t="s">
        <v>151</v>
      </c>
      <c r="C3" s="219" t="s">
        <v>149</v>
      </c>
      <c r="D3" s="219" t="s">
        <v>150</v>
      </c>
      <c r="E3" s="219" t="s">
        <v>152</v>
      </c>
    </row>
    <row r="4" spans="1:7" ht="24" customHeight="1" x14ac:dyDescent="0.2">
      <c r="A4" s="208" t="s">
        <v>148</v>
      </c>
      <c r="B4" s="219" t="s">
        <v>154</v>
      </c>
      <c r="C4" s="219" t="s">
        <v>153</v>
      </c>
      <c r="D4" s="219" t="s">
        <v>160</v>
      </c>
      <c r="E4" s="219" t="s">
        <v>155</v>
      </c>
      <c r="G4" s="212"/>
    </row>
    <row r="5" spans="1:7" ht="24" customHeight="1" thickBot="1" x14ac:dyDescent="0.25">
      <c r="A5" s="208" t="s">
        <v>161</v>
      </c>
      <c r="B5" s="219" t="s">
        <v>158</v>
      </c>
      <c r="C5" s="219" t="s">
        <v>156</v>
      </c>
      <c r="D5" s="219" t="s">
        <v>157</v>
      </c>
      <c r="E5" s="219" t="s">
        <v>159</v>
      </c>
      <c r="G5" s="212"/>
    </row>
    <row r="6" spans="1:7" ht="24" customHeight="1" thickBot="1" x14ac:dyDescent="0.25">
      <c r="B6" s="229" t="s">
        <v>176</v>
      </c>
      <c r="C6" s="229" t="s">
        <v>177</v>
      </c>
      <c r="D6" s="229" t="s">
        <v>178</v>
      </c>
      <c r="E6" s="229" t="s">
        <v>179</v>
      </c>
      <c r="G6" s="213"/>
    </row>
    <row r="7" spans="1:7" ht="19.899999999999999" customHeight="1" x14ac:dyDescent="0.2">
      <c r="G7" s="214"/>
    </row>
    <row r="8" spans="1:7" ht="24" customHeight="1" x14ac:dyDescent="0.2">
      <c r="B8" s="209" t="s">
        <v>2</v>
      </c>
      <c r="C8" s="209" t="s">
        <v>35</v>
      </c>
      <c r="D8" s="209" t="s">
        <v>50</v>
      </c>
      <c r="E8" s="209" t="s">
        <v>51</v>
      </c>
    </row>
    <row r="9" spans="1:7" ht="24" customHeight="1" x14ac:dyDescent="0.2">
      <c r="A9" s="208" t="s">
        <v>162</v>
      </c>
      <c r="B9" s="218" t="s">
        <v>165</v>
      </c>
      <c r="C9" s="218" t="s">
        <v>166</v>
      </c>
      <c r="D9" s="218" t="s">
        <v>192</v>
      </c>
      <c r="E9" s="220" t="s">
        <v>167</v>
      </c>
    </row>
    <row r="10" spans="1:7" ht="24" customHeight="1" x14ac:dyDescent="0.2">
      <c r="A10" s="208" t="s">
        <v>163</v>
      </c>
      <c r="B10" s="210" t="s">
        <v>168</v>
      </c>
      <c r="C10" s="218" t="s">
        <v>169</v>
      </c>
      <c r="D10" s="211" t="s">
        <v>170</v>
      </c>
      <c r="E10" s="218" t="s">
        <v>171</v>
      </c>
    </row>
    <row r="11" spans="1:7" ht="24" customHeight="1" x14ac:dyDescent="0.2">
      <c r="A11" s="208" t="s">
        <v>164</v>
      </c>
      <c r="B11" s="218" t="s">
        <v>172</v>
      </c>
      <c r="C11" s="218" t="s">
        <v>173</v>
      </c>
      <c r="D11" s="218" t="s">
        <v>174</v>
      </c>
      <c r="E11" s="220" t="s">
        <v>175</v>
      </c>
    </row>
    <row r="16" spans="1:7" ht="24" customHeight="1" thickBot="1" x14ac:dyDescent="0.25">
      <c r="A16" s="216" t="s">
        <v>184</v>
      </c>
    </row>
    <row r="17" spans="2:5" ht="24" customHeight="1" thickBot="1" x14ac:dyDescent="0.25">
      <c r="B17" s="215" t="s">
        <v>180</v>
      </c>
      <c r="C17" s="215" t="s">
        <v>181</v>
      </c>
      <c r="D17" s="215" t="s">
        <v>182</v>
      </c>
      <c r="E17" s="215" t="s">
        <v>183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TIRAGE</vt:lpstr>
      <vt:lpstr>POULES</vt:lpstr>
      <vt:lpstr>TABLEAU FINAL</vt:lpstr>
      <vt:lpstr>BREAK</vt:lpstr>
      <vt:lpstr>TIMING</vt:lpstr>
      <vt:lpstr>B</vt:lpstr>
      <vt:lpstr>POULES!Zone_d_impression</vt:lpstr>
      <vt:lpstr>'TABLEAU FINAL'!Zone_d_impression</vt:lpstr>
      <vt:lpstr>TIRAGE!Zone_d_impression</vt:lpstr>
    </vt:vector>
  </TitlesOfParts>
  <Company>SUT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</dc:creator>
  <cp:lastModifiedBy>madame Mortreux</cp:lastModifiedBy>
  <cp:lastPrinted>2018-03-23T08:49:45Z</cp:lastPrinted>
  <dcterms:created xsi:type="dcterms:W3CDTF">2009-09-20T01:26:04Z</dcterms:created>
  <dcterms:modified xsi:type="dcterms:W3CDTF">2018-03-26T16:47:31Z</dcterms:modified>
</cp:coreProperties>
</file>