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12" yWindow="516" windowWidth="18108" windowHeight="7356" activeTab="2"/>
  </bookViews>
  <sheets>
    <sheet name="Club" sheetId="1" r:id="rId1"/>
    <sheet name="CDB" sheetId="4" r:id="rId2"/>
    <sheet name="Ligue" sheetId="3" r:id="rId3"/>
  </sheets>
  <calcPr calcId="144525"/>
</workbook>
</file>

<file path=xl/calcChain.xml><?xml version="1.0" encoding="utf-8"?>
<calcChain xmlns="http://schemas.openxmlformats.org/spreadsheetml/2006/main">
  <c r="D37" i="4" l="1"/>
  <c r="B33" i="4"/>
  <c r="D18" i="4"/>
  <c r="F8" i="4"/>
  <c r="F17" i="4" s="1"/>
  <c r="F8" i="3"/>
  <c r="D37" i="3" l="1"/>
  <c r="B33" i="3"/>
  <c r="D18" i="3"/>
  <c r="F17" i="3"/>
  <c r="D19" i="1" l="1"/>
  <c r="B34" i="1" l="1"/>
  <c r="D38" i="1"/>
  <c r="F8" i="1" l="1"/>
  <c r="F18" i="1" s="1"/>
</calcChain>
</file>

<file path=xl/comments1.xml><?xml version="1.0" encoding="utf-8"?>
<comments xmlns="http://schemas.openxmlformats.org/spreadsheetml/2006/main">
  <authors>
    <author>PROPRIETAIRE</author>
  </authors>
  <commentList>
    <comment ref="C18" authorId="0">
      <text>
        <r>
          <rPr>
            <b/>
            <sz val="9"/>
            <color indexed="81"/>
            <rFont val="Tahoma"/>
            <family val="2"/>
          </rPr>
          <t>PROPRIETAIRE:</t>
        </r>
        <r>
          <rPr>
            <sz val="9"/>
            <color indexed="81"/>
            <rFont val="Tahoma"/>
            <family val="2"/>
          </rPr>
          <t xml:space="preserve">
DECF : entraîneur-coordonnateur fédéral
BEES : brevet d'Etat d'éducateur sportif
DEJEPS : diplôme d'Etat jeunesse et sport 
Font partie de cette catégorie : l'entraîneur régional, l'entraîneur national et l'instructeur fédéral</t>
        </r>
      </text>
    </comment>
  </commentList>
</comments>
</file>

<file path=xl/comments2.xml><?xml version="1.0" encoding="utf-8"?>
<comments xmlns="http://schemas.openxmlformats.org/spreadsheetml/2006/main">
  <authors>
    <author>PROPRIETAIRE</author>
  </authors>
  <commentList>
    <comment ref="C17" authorId="0">
      <text>
        <r>
          <rPr>
            <b/>
            <sz val="9"/>
            <color indexed="81"/>
            <rFont val="Tahoma"/>
            <family val="2"/>
          </rPr>
          <t>PROPRIETAIRE:</t>
        </r>
        <r>
          <rPr>
            <sz val="9"/>
            <color indexed="81"/>
            <rFont val="Tahoma"/>
            <family val="2"/>
          </rPr>
          <t xml:space="preserve">
DECF : entraîneur-coordonnateur fédéral
BEES : brevet d'Etat d'éducateur sportif
DEJEPS : diplôme d'Etat jeunesse et sport 
Font partie de cette catégorie : l'entraîneur régional, l'entraîneur national et l'instructeur fédéral</t>
        </r>
      </text>
    </comment>
  </commentList>
</comments>
</file>

<file path=xl/comments3.xml><?xml version="1.0" encoding="utf-8"?>
<comments xmlns="http://schemas.openxmlformats.org/spreadsheetml/2006/main">
  <authors>
    <author>PROPRIETAIRE</author>
  </authors>
  <commentList>
    <comment ref="C17" authorId="0">
      <text>
        <r>
          <rPr>
            <b/>
            <sz val="9"/>
            <color indexed="81"/>
            <rFont val="Tahoma"/>
            <family val="2"/>
          </rPr>
          <t>PROPRIETAIRE:</t>
        </r>
        <r>
          <rPr>
            <sz val="9"/>
            <color indexed="81"/>
            <rFont val="Tahoma"/>
            <family val="2"/>
          </rPr>
          <t xml:space="preserve">
DECF : entraîneur-coordonnateur fédéral
BEES : brevet d'Etat d'éducateur sportif
DEJEPS : diplôme d'Etat jeunesse et sport 
Font partie de cette catégorie : l'entraîneur régional, l'entraîneur national et l'instructeur fédéral</t>
        </r>
      </text>
    </comment>
  </commentList>
</comments>
</file>

<file path=xl/sharedStrings.xml><?xml version="1.0" encoding="utf-8"?>
<sst xmlns="http://schemas.openxmlformats.org/spreadsheetml/2006/main" count="154" uniqueCount="59">
  <si>
    <t>Binôme ...............................................................</t>
  </si>
  <si>
    <t>Microsoft Power BI</t>
  </si>
  <si>
    <t xml:space="preserve">Ratio licenciés/tables </t>
  </si>
  <si>
    <t xml:space="preserve">Ecole de billard OUI NON </t>
  </si>
  <si>
    <t>Labels FFBillard OUI NON</t>
  </si>
  <si>
    <t xml:space="preserve">Trésorerie disponible au dernier bilan connu </t>
  </si>
  <si>
    <t>Synthèse du projet</t>
  </si>
  <si>
    <t>Dossier complet OUI NON</t>
  </si>
  <si>
    <t>Pièces manquantes</t>
  </si>
  <si>
    <t>Pertinence et qualité du projet en terme de développement</t>
  </si>
  <si>
    <t>Dynamisme de la demande</t>
  </si>
  <si>
    <t>Fiabilité du budget prévisionnel</t>
  </si>
  <si>
    <t>Note globale</t>
  </si>
  <si>
    <t>sur 5</t>
  </si>
  <si>
    <t xml:space="preserve">Sub demandée </t>
  </si>
  <si>
    <t>soit</t>
  </si>
  <si>
    <t xml:space="preserve">Sub basse proposée par le binôme </t>
  </si>
  <si>
    <t xml:space="preserve">Sub haute proposée par le binôme </t>
  </si>
  <si>
    <t>Avis conforme des 2 membres du binôme OUI NON</t>
  </si>
  <si>
    <t>Nombre de tables</t>
  </si>
  <si>
    <t>Total</t>
  </si>
  <si>
    <t>Créneaux horaires formation U21 (nombre : 0,1,..)</t>
  </si>
  <si>
    <t>Créneaux horaires formation féminines(nombre : 0, 1, ….)</t>
  </si>
  <si>
    <t>Nombre de licenciés 2023</t>
  </si>
  <si>
    <t>Nombre licenciés U21  2023</t>
  </si>
  <si>
    <t>Nombre de licenciés 2022</t>
  </si>
  <si>
    <t xml:space="preserve">Coût total du projet </t>
  </si>
  <si>
    <t xml:space="preserve"> du coût total du projet</t>
  </si>
  <si>
    <t>Synthèse dynamisme</t>
  </si>
  <si>
    <t>Nombre féminines 2023</t>
  </si>
  <si>
    <t xml:space="preserve">Total des aides AAP et PSF reçues </t>
  </si>
  <si>
    <t>Disciplines pratiquées (cocher les cases par une x si oui)</t>
  </si>
  <si>
    <t>Carambole ==&gt;</t>
  </si>
  <si>
    <t>Blackball ==&gt;</t>
  </si>
  <si>
    <t>Calcul automatique</t>
  </si>
  <si>
    <t>Nombre DECF/BEES : DEJEPS</t>
  </si>
  <si>
    <t>Nombre CFA (animateur de club)</t>
  </si>
  <si>
    <t>Nombre DFI (animateur de club)</t>
  </si>
  <si>
    <t>Nombre DF (entraîneur de club)</t>
  </si>
  <si>
    <t>Snooker==&gt;</t>
  </si>
  <si>
    <t>Américain==&gt;</t>
  </si>
  <si>
    <t>Budget annuel moyen de l'association</t>
  </si>
  <si>
    <t>Ratio licenciés FFB / adhérents (estimation)</t>
  </si>
  <si>
    <t>Territoire en QPV, ZRR, ou CRTE   OUI/NON</t>
  </si>
  <si>
    <t xml:space="preserve">Présence d'une ETR dans la ligue OUI NON </t>
  </si>
  <si>
    <t>convention ETR FFB/ligue  OUI  NON</t>
  </si>
  <si>
    <t>Nombre écoles de billards</t>
  </si>
  <si>
    <t xml:space="preserve">Nombre écoles de billard  labellisées </t>
  </si>
  <si>
    <t>Nombre de clubs année n-1</t>
  </si>
  <si>
    <t>Nombre de clubs année n</t>
  </si>
  <si>
    <t>Ligue==&gt;</t>
  </si>
  <si>
    <t>Club :……………………CBD : …………………..Ligue: ………</t>
  </si>
  <si>
    <t>Adéquation du projet au PSF  2023</t>
  </si>
  <si>
    <t xml:space="preserve">PSF : Présentation synthétique du binôme au Comité d"évaluation                </t>
  </si>
  <si>
    <t xml:space="preserve">CDB :                                                                          Ligue : </t>
  </si>
  <si>
    <t>Binôme ............................................................</t>
  </si>
  <si>
    <t>Note  de 1 (faible) à 5 (forte)</t>
  </si>
  <si>
    <t xml:space="preserve">au cours des 2 dernières années </t>
  </si>
  <si>
    <t>au cours des 2 dernières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</si>
</sst>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\ [$€-1]"/>
    <numFmt numFmtId="165" formatCode="#,##0.0"/>
    <numFmt numFmtId="166" formatCode="#,##0\ &quot;€&quot;"/>
    <numFmt numFmtId="167" formatCode="0.0"/>
  </numFmts>
  <fonts count="16" x14ac:knownFonts="1">
    <font>
      <sz val="10"/>
      <color rgb="FF000000"/>
      <name val="Arial"/>
      <scheme val="minor"/>
    </font>
    <font>
      <b/>
      <sz val="14"/>
      <color theme="1"/>
      <name val="Calibri"/>
      <family val="2"/>
    </font>
    <font>
      <sz val="10"/>
      <name val="Arial"/>
      <family val="2"/>
    </font>
    <font>
      <sz val="11"/>
      <color theme="1"/>
      <name val="Calibri"/>
      <family val="2"/>
    </font>
    <font>
      <u/>
      <sz val="18"/>
      <color rgb="FF0563C1"/>
      <name val="Calibri"/>
      <family val="2"/>
    </font>
    <font>
      <sz val="11"/>
      <color rgb="FF0070C0"/>
      <name val="Calibri"/>
      <family val="2"/>
    </font>
    <font>
      <sz val="11"/>
      <color theme="1"/>
      <name val="Calibri"/>
      <family val="2"/>
    </font>
    <font>
      <b/>
      <sz val="14"/>
      <color theme="3"/>
      <name val="Calibri"/>
      <family val="2"/>
    </font>
    <font>
      <sz val="10"/>
      <color rgb="FF000000"/>
      <name val="Arial"/>
      <family val="2"/>
      <scheme val="minor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4" tint="-0.249977111117893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000000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rgb="FFFFFF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14996795556505021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114">
    <xf numFmtId="0" fontId="0" fillId="0" borderId="0" xfId="0" applyFont="1" applyAlignment="1"/>
    <xf numFmtId="0" fontId="3" fillId="0" borderId="0" xfId="0" applyFont="1" applyAlignment="1"/>
    <xf numFmtId="0" fontId="3" fillId="3" borderId="0" xfId="0" applyFont="1" applyFill="1" applyAlignment="1"/>
    <xf numFmtId="0" fontId="3" fillId="0" borderId="0" xfId="0" applyFont="1" applyAlignment="1">
      <alignment wrapText="1"/>
    </xf>
    <xf numFmtId="0" fontId="3" fillId="0" borderId="5" xfId="0" applyFont="1" applyBorder="1" applyAlignment="1">
      <alignment wrapText="1"/>
    </xf>
    <xf numFmtId="0" fontId="3" fillId="0" borderId="5" xfId="0" applyFont="1" applyBorder="1" applyAlignment="1"/>
    <xf numFmtId="0" fontId="3" fillId="0" borderId="7" xfId="0" applyFont="1" applyBorder="1" applyAlignment="1">
      <alignment wrapText="1"/>
    </xf>
    <xf numFmtId="164" fontId="3" fillId="3" borderId="0" xfId="0" applyNumberFormat="1" applyFont="1" applyFill="1" applyAlignment="1"/>
    <xf numFmtId="10" fontId="3" fillId="3" borderId="0" xfId="0" applyNumberFormat="1" applyFont="1" applyFill="1" applyAlignment="1"/>
    <xf numFmtId="0" fontId="3" fillId="3" borderId="5" xfId="0" applyFont="1" applyFill="1" applyBorder="1" applyAlignment="1"/>
    <xf numFmtId="164" fontId="3" fillId="3" borderId="5" xfId="0" applyNumberFormat="1" applyFont="1" applyFill="1" applyBorder="1" applyAlignment="1"/>
    <xf numFmtId="0" fontId="3" fillId="3" borderId="9" xfId="0" applyFont="1" applyFill="1" applyBorder="1" applyAlignment="1">
      <alignment wrapText="1"/>
    </xf>
    <xf numFmtId="0" fontId="5" fillId="0" borderId="6" xfId="0" applyFont="1" applyBorder="1"/>
    <xf numFmtId="0" fontId="0" fillId="0" borderId="0" xfId="0" applyFont="1" applyAlignment="1"/>
    <xf numFmtId="0" fontId="7" fillId="3" borderId="6" xfId="0" applyFont="1" applyFill="1" applyBorder="1" applyAlignment="1"/>
    <xf numFmtId="0" fontId="6" fillId="0" borderId="0" xfId="0" applyFont="1" applyAlignment="1"/>
    <xf numFmtId="0" fontId="9" fillId="0" borderId="0" xfId="0" applyFont="1" applyAlignment="1"/>
    <xf numFmtId="0" fontId="0" fillId="0" borderId="0" xfId="0" applyFont="1" applyAlignment="1"/>
    <xf numFmtId="0" fontId="9" fillId="0" borderId="0" xfId="0" applyFont="1" applyAlignment="1">
      <alignment horizontal="center"/>
    </xf>
    <xf numFmtId="1" fontId="9" fillId="0" borderId="0" xfId="1" applyNumberFormat="1" applyFont="1" applyFill="1" applyAlignment="1"/>
    <xf numFmtId="0" fontId="9" fillId="0" borderId="0" xfId="0" applyFont="1" applyFill="1" applyAlignment="1"/>
    <xf numFmtId="0" fontId="0" fillId="0" borderId="0" xfId="0" applyFont="1" applyFill="1" applyAlignment="1"/>
    <xf numFmtId="0" fontId="12" fillId="0" borderId="0" xfId="0" applyFont="1" applyAlignment="1">
      <alignment wrapText="1"/>
    </xf>
    <xf numFmtId="0" fontId="6" fillId="0" borderId="13" xfId="0" applyFont="1" applyBorder="1" applyAlignment="1"/>
    <xf numFmtId="0" fontId="3" fillId="0" borderId="12" xfId="0" applyFont="1" applyBorder="1" applyAlignment="1">
      <alignment wrapText="1"/>
    </xf>
    <xf numFmtId="0" fontId="3" fillId="0" borderId="14" xfId="0" applyFont="1" applyBorder="1" applyAlignment="1"/>
    <xf numFmtId="0" fontId="0" fillId="0" borderId="0" xfId="0" applyFont="1" applyAlignment="1"/>
    <xf numFmtId="0" fontId="7" fillId="3" borderId="7" xfId="0" applyFont="1" applyFill="1" applyBorder="1" applyAlignment="1">
      <alignment horizontal="right" wrapText="1"/>
    </xf>
    <xf numFmtId="0" fontId="3" fillId="3" borderId="12" xfId="0" applyFont="1" applyFill="1" applyBorder="1" applyAlignment="1"/>
    <xf numFmtId="0" fontId="3" fillId="0" borderId="12" xfId="0" applyFont="1" applyBorder="1" applyAlignment="1"/>
    <xf numFmtId="0" fontId="6" fillId="0" borderId="12" xfId="0" applyFont="1" applyBorder="1" applyAlignment="1"/>
    <xf numFmtId="0" fontId="6" fillId="3" borderId="12" xfId="0" applyFont="1" applyFill="1" applyBorder="1" applyAlignment="1"/>
    <xf numFmtId="0" fontId="3" fillId="0" borderId="12" xfId="0" applyFont="1" applyBorder="1" applyAlignment="1">
      <alignment horizontal="center"/>
    </xf>
    <xf numFmtId="10" fontId="9" fillId="2" borderId="12" xfId="0" applyNumberFormat="1" applyFont="1" applyFill="1" applyBorder="1" applyAlignment="1">
      <alignment horizontal="right"/>
    </xf>
    <xf numFmtId="165" fontId="7" fillId="3" borderId="12" xfId="0" applyNumberFormat="1" applyFont="1" applyFill="1" applyBorder="1" applyAlignment="1">
      <alignment horizontal="center"/>
    </xf>
    <xf numFmtId="0" fontId="0" fillId="0" borderId="0" xfId="0" applyFont="1" applyAlignment="1"/>
    <xf numFmtId="0" fontId="6" fillId="0" borderId="12" xfId="0" applyFont="1" applyBorder="1" applyAlignment="1">
      <alignment wrapText="1"/>
    </xf>
    <xf numFmtId="0" fontId="9" fillId="0" borderId="12" xfId="0" applyFont="1" applyBorder="1" applyAlignment="1">
      <alignment horizontal="center"/>
    </xf>
    <xf numFmtId="0" fontId="10" fillId="0" borderId="12" xfId="0" applyFont="1" applyBorder="1" applyAlignment="1"/>
    <xf numFmtId="0" fontId="12" fillId="0" borderId="12" xfId="0" applyFont="1" applyBorder="1" applyAlignment="1">
      <alignment horizontal="right" wrapText="1"/>
    </xf>
    <xf numFmtId="0" fontId="12" fillId="0" borderId="12" xfId="0" applyFont="1" applyFill="1" applyBorder="1" applyAlignment="1">
      <alignment horizontal="right"/>
    </xf>
    <xf numFmtId="0" fontId="8" fillId="0" borderId="19" xfId="0" applyFont="1" applyBorder="1" applyAlignment="1"/>
    <xf numFmtId="0" fontId="3" fillId="0" borderId="18" xfId="0" applyFont="1" applyBorder="1" applyAlignment="1"/>
    <xf numFmtId="0" fontId="0" fillId="0" borderId="0" xfId="0" applyFont="1" applyAlignment="1"/>
    <xf numFmtId="0" fontId="8" fillId="0" borderId="0" xfId="0" applyFont="1" applyAlignment="1"/>
    <xf numFmtId="0" fontId="12" fillId="0" borderId="0" xfId="0" applyFont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0" fontId="3" fillId="0" borderId="18" xfId="0" applyFont="1" applyBorder="1" applyAlignment="1">
      <alignment wrapText="1"/>
    </xf>
    <xf numFmtId="0" fontId="0" fillId="0" borderId="0" xfId="0" applyFont="1" applyAlignment="1"/>
    <xf numFmtId="0" fontId="3" fillId="3" borderId="12" xfId="0" applyFont="1" applyFill="1" applyBorder="1" applyAlignment="1">
      <alignment wrapText="1"/>
    </xf>
    <xf numFmtId="0" fontId="1" fillId="0" borderId="12" xfId="0" applyFont="1" applyBorder="1" applyAlignment="1">
      <alignment horizontal="center" vertical="center"/>
    </xf>
    <xf numFmtId="0" fontId="0" fillId="0" borderId="0" xfId="0" applyFont="1" applyAlignment="1"/>
    <xf numFmtId="0" fontId="3" fillId="0" borderId="12" xfId="0" applyFont="1" applyBorder="1" applyAlignment="1">
      <alignment horizontal="center"/>
    </xf>
    <xf numFmtId="0" fontId="8" fillId="0" borderId="21" xfId="0" applyFont="1" applyBorder="1" applyAlignment="1"/>
    <xf numFmtId="0" fontId="3" fillId="0" borderId="22" xfId="0" applyFont="1" applyBorder="1" applyAlignment="1"/>
    <xf numFmtId="0" fontId="0" fillId="0" borderId="0" xfId="0" applyFont="1" applyAlignment="1"/>
    <xf numFmtId="0" fontId="9" fillId="5" borderId="12" xfId="0" applyFont="1" applyFill="1" applyBorder="1" applyAlignment="1" applyProtection="1">
      <alignment horizontal="center"/>
      <protection locked="0"/>
    </xf>
    <xf numFmtId="0" fontId="9" fillId="4" borderId="12" xfId="0" applyFont="1" applyFill="1" applyBorder="1" applyAlignment="1" applyProtection="1">
      <alignment horizontal="center"/>
      <protection locked="0"/>
    </xf>
    <xf numFmtId="0" fontId="9" fillId="4" borderId="18" xfId="0" applyFont="1" applyFill="1" applyBorder="1" applyAlignment="1" applyProtection="1">
      <alignment horizontal="center"/>
      <protection locked="0"/>
    </xf>
    <xf numFmtId="0" fontId="10" fillId="4" borderId="12" xfId="0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protection locked="0"/>
    </xf>
    <xf numFmtId="0" fontId="3" fillId="4" borderId="7" xfId="0" applyFont="1" applyFill="1" applyBorder="1" applyAlignment="1" applyProtection="1">
      <protection locked="0"/>
    </xf>
    <xf numFmtId="0" fontId="3" fillId="4" borderId="0" xfId="0" applyFont="1" applyFill="1" applyAlignment="1" applyProtection="1">
      <protection locked="0"/>
    </xf>
    <xf numFmtId="0" fontId="3" fillId="4" borderId="8" xfId="0" applyFont="1" applyFill="1" applyBorder="1" applyAlignment="1" applyProtection="1">
      <protection locked="0"/>
    </xf>
    <xf numFmtId="0" fontId="3" fillId="4" borderId="4" xfId="0" applyFont="1" applyFill="1" applyBorder="1" applyAlignment="1" applyProtection="1">
      <protection locked="0"/>
    </xf>
    <xf numFmtId="0" fontId="3" fillId="4" borderId="5" xfId="0" applyFont="1" applyFill="1" applyBorder="1" applyAlignment="1" applyProtection="1">
      <protection locked="0"/>
    </xf>
    <xf numFmtId="0" fontId="3" fillId="4" borderId="6" xfId="0" applyFont="1" applyFill="1" applyBorder="1" applyAlignment="1" applyProtection="1">
      <protection locked="0"/>
    </xf>
    <xf numFmtId="164" fontId="10" fillId="4" borderId="12" xfId="0" applyNumberFormat="1" applyFont="1" applyFill="1" applyBorder="1" applyAlignment="1" applyProtection="1">
      <alignment horizontal="center"/>
      <protection locked="0"/>
    </xf>
    <xf numFmtId="164" fontId="9" fillId="6" borderId="12" xfId="0" applyNumberFormat="1" applyFont="1" applyFill="1" applyBorder="1" applyAlignment="1" applyProtection="1">
      <protection locked="0"/>
    </xf>
    <xf numFmtId="164" fontId="9" fillId="4" borderId="12" xfId="0" applyNumberFormat="1" applyFont="1" applyFill="1" applyBorder="1" applyAlignment="1" applyProtection="1">
      <alignment horizontal="right"/>
      <protection locked="0"/>
    </xf>
    <xf numFmtId="10" fontId="10" fillId="3" borderId="12" xfId="0" applyNumberFormat="1" applyFont="1" applyFill="1" applyBorder="1" applyAlignment="1" applyProtection="1">
      <alignment horizontal="center" vertical="center"/>
      <protection locked="0"/>
    </xf>
    <xf numFmtId="166" fontId="9" fillId="4" borderId="12" xfId="0" applyNumberFormat="1" applyFont="1" applyFill="1" applyBorder="1" applyAlignment="1" applyProtection="1">
      <protection locked="0"/>
    </xf>
    <xf numFmtId="165" fontId="10" fillId="4" borderId="6" xfId="0" applyNumberFormat="1" applyFont="1" applyFill="1" applyBorder="1" applyAlignment="1" applyProtection="1">
      <alignment horizontal="center"/>
      <protection locked="0"/>
    </xf>
    <xf numFmtId="165" fontId="10" fillId="4" borderId="8" xfId="0" applyNumberFormat="1" applyFont="1" applyFill="1" applyBorder="1" applyAlignment="1" applyProtection="1">
      <alignment horizontal="center"/>
      <protection locked="0"/>
    </xf>
    <xf numFmtId="0" fontId="10" fillId="5" borderId="12" xfId="0" applyFont="1" applyFill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0" fillId="0" borderId="23" xfId="0" applyFont="1" applyBorder="1" applyAlignment="1"/>
    <xf numFmtId="0" fontId="3" fillId="0" borderId="20" xfId="0" applyFont="1" applyBorder="1" applyAlignment="1">
      <alignment wrapText="1"/>
    </xf>
    <xf numFmtId="0" fontId="9" fillId="0" borderId="23" xfId="0" applyFont="1" applyFill="1" applyBorder="1" applyAlignment="1">
      <alignment horizontal="center"/>
    </xf>
    <xf numFmtId="0" fontId="3" fillId="0" borderId="21" xfId="0" applyFont="1" applyBorder="1" applyAlignment="1">
      <alignment wrapText="1"/>
    </xf>
    <xf numFmtId="0" fontId="9" fillId="0" borderId="24" xfId="0" applyFont="1" applyFill="1" applyBorder="1" applyAlignment="1">
      <alignment horizontal="center"/>
    </xf>
    <xf numFmtId="0" fontId="9" fillId="0" borderId="12" xfId="0" applyFont="1" applyFill="1" applyBorder="1" applyAlignment="1" applyProtection="1">
      <alignment horizontal="center"/>
      <protection locked="0"/>
    </xf>
    <xf numFmtId="0" fontId="3" fillId="3" borderId="4" xfId="0" applyFont="1" applyFill="1" applyBorder="1" applyAlignment="1">
      <alignment wrapText="1"/>
    </xf>
    <xf numFmtId="165" fontId="10" fillId="4" borderId="12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1" fillId="4" borderId="4" xfId="0" applyFont="1" applyFill="1" applyBorder="1" applyAlignment="1" applyProtection="1">
      <alignment horizontal="center"/>
      <protection locked="0"/>
    </xf>
    <xf numFmtId="0" fontId="2" fillId="5" borderId="5" xfId="0" applyFont="1" applyFill="1" applyBorder="1" applyProtection="1">
      <protection locked="0"/>
    </xf>
    <xf numFmtId="0" fontId="2" fillId="5" borderId="6" xfId="0" applyFont="1" applyFill="1" applyBorder="1" applyProtection="1">
      <protection locked="0"/>
    </xf>
    <xf numFmtId="0" fontId="4" fillId="0" borderId="0" xfId="0" applyFont="1" applyAlignment="1">
      <alignment horizontal="center"/>
    </xf>
    <xf numFmtId="0" fontId="0" fillId="0" borderId="0" xfId="0" applyFont="1" applyAlignment="1"/>
    <xf numFmtId="166" fontId="3" fillId="5" borderId="10" xfId="0" applyNumberFormat="1" applyFont="1" applyFill="1" applyBorder="1" applyAlignment="1" applyProtection="1">
      <alignment horizontal="center" vertical="center"/>
      <protection locked="0"/>
    </xf>
    <xf numFmtId="166" fontId="3" fillId="5" borderId="1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center" vertical="center"/>
    </xf>
    <xf numFmtId="10" fontId="3" fillId="4" borderId="15" xfId="0" applyNumberFormat="1" applyFont="1" applyFill="1" applyBorder="1" applyAlignment="1" applyProtection="1">
      <alignment horizontal="left"/>
      <protection locked="0"/>
    </xf>
    <xf numFmtId="10" fontId="3" fillId="4" borderId="16" xfId="0" applyNumberFormat="1" applyFont="1" applyFill="1" applyBorder="1" applyAlignment="1" applyProtection="1">
      <alignment horizontal="left"/>
      <protection locked="0"/>
    </xf>
    <xf numFmtId="10" fontId="3" fillId="4" borderId="17" xfId="0" applyNumberFormat="1" applyFont="1" applyFill="1" applyBorder="1" applyAlignment="1" applyProtection="1">
      <alignment horizontal="left"/>
      <protection locked="0"/>
    </xf>
    <xf numFmtId="0" fontId="3" fillId="0" borderId="2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9" fillId="5" borderId="15" xfId="0" applyFont="1" applyFill="1" applyBorder="1" applyAlignment="1" applyProtection="1">
      <alignment horizontal="left" vertical="center"/>
      <protection locked="0"/>
    </xf>
    <xf numFmtId="0" fontId="3" fillId="5" borderId="16" xfId="0" applyFont="1" applyFill="1" applyBorder="1" applyAlignment="1" applyProtection="1">
      <alignment horizontal="left" vertical="center"/>
      <protection locked="0"/>
    </xf>
    <xf numFmtId="0" fontId="3" fillId="5" borderId="17" xfId="0" applyFont="1" applyFill="1" applyBorder="1" applyAlignment="1" applyProtection="1">
      <alignment horizontal="left" vertical="center"/>
      <protection locked="0"/>
    </xf>
    <xf numFmtId="0" fontId="1" fillId="0" borderId="2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167" fontId="10" fillId="0" borderId="10" xfId="0" applyNumberFormat="1" applyFont="1" applyBorder="1" applyAlignment="1">
      <alignment horizontal="center" vertical="center"/>
    </xf>
    <xf numFmtId="167" fontId="10" fillId="0" borderId="11" xfId="0" applyNumberFormat="1" applyFont="1" applyBorder="1" applyAlignment="1">
      <alignment horizontal="center" vertical="center"/>
    </xf>
    <xf numFmtId="0" fontId="1" fillId="7" borderId="15" xfId="0" applyFont="1" applyFill="1" applyBorder="1" applyAlignment="1" applyProtection="1">
      <alignment horizontal="left" vertical="center"/>
      <protection locked="0"/>
    </xf>
    <xf numFmtId="0" fontId="1" fillId="7" borderId="16" xfId="0" applyFont="1" applyFill="1" applyBorder="1" applyAlignment="1" applyProtection="1">
      <alignment horizontal="left" vertical="center"/>
      <protection locked="0"/>
    </xf>
    <xf numFmtId="0" fontId="1" fillId="7" borderId="17" xfId="0" applyFont="1" applyFill="1" applyBorder="1" applyAlignment="1" applyProtection="1">
      <alignment horizontal="left" vertical="center"/>
      <protection locked="0"/>
    </xf>
    <xf numFmtId="0" fontId="3" fillId="5" borderId="15" xfId="0" applyFont="1" applyFill="1" applyBorder="1" applyAlignment="1" applyProtection="1">
      <alignment horizontal="center" vertical="center"/>
      <protection locked="0"/>
    </xf>
    <xf numFmtId="0" fontId="3" fillId="5" borderId="16" xfId="0" applyFont="1" applyFill="1" applyBorder="1" applyAlignment="1" applyProtection="1">
      <alignment horizontal="center" vertical="center"/>
      <protection locked="0"/>
    </xf>
    <xf numFmtId="0" fontId="3" fillId="5" borderId="17" xfId="0" applyFont="1" applyFill="1" applyBorder="1" applyAlignment="1" applyProtection="1">
      <alignment horizontal="center" vertical="center"/>
      <protection locked="0"/>
    </xf>
  </cellXfs>
  <cellStyles count="2">
    <cellStyle name="Normal" xfId="0" builtinId="0"/>
    <cellStyle name="Pourcentage" xfId="1" builtinId="5"/>
  </cellStyles>
  <dxfs count="172"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theme="0" tint="-0.14996795556505021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0" tint="-0.14996795556505021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00B050"/>
        </patternFill>
      </fill>
    </dxf>
    <dxf>
      <fill>
        <patternFill>
          <bgColor theme="0" tint="-0.14996795556505021"/>
        </patternFill>
      </fill>
    </dxf>
    <dxf>
      <fill>
        <patternFill>
          <bgColor rgb="FF00B050"/>
        </patternFill>
      </fill>
    </dxf>
    <dxf>
      <fill>
        <patternFill>
          <bgColor theme="0" tint="-0.14996795556505021"/>
        </patternFill>
      </fill>
    </dxf>
    <dxf>
      <fill>
        <patternFill>
          <bgColor rgb="FF00B050"/>
        </patternFill>
      </fill>
    </dxf>
    <dxf>
      <fill>
        <patternFill>
          <bgColor theme="0" tint="-0.14996795556505021"/>
        </patternFill>
      </fill>
    </dxf>
    <dxf>
      <fill>
        <patternFill>
          <bgColor rgb="FF00B05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theme="0" tint="-0.14996795556505021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0" tint="-0.14996795556505021"/>
        </patternFill>
      </fill>
    </dxf>
    <dxf>
      <fill>
        <patternFill>
          <bgColor rgb="FF00B050"/>
        </patternFill>
      </fill>
    </dxf>
    <dxf>
      <fill>
        <patternFill>
          <bgColor theme="0" tint="-0.14996795556505021"/>
        </patternFill>
      </fill>
    </dxf>
    <dxf>
      <fill>
        <patternFill>
          <bgColor rgb="FF00B050"/>
        </patternFill>
      </fill>
    </dxf>
    <dxf>
      <fill>
        <patternFill>
          <bgColor theme="0" tint="-0.14996795556505021"/>
        </patternFill>
      </fill>
    </dxf>
    <dxf>
      <fill>
        <patternFill>
          <bgColor rgb="FF00B050"/>
        </patternFill>
      </fill>
    </dxf>
    <dxf>
      <fill>
        <patternFill>
          <bgColor theme="0" tint="-0.14996795556505021"/>
        </patternFill>
      </fill>
    </dxf>
    <dxf>
      <fill>
        <patternFill>
          <bgColor rgb="FF00B05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theme="0" tint="-0.14996795556505021"/>
        </patternFill>
      </fill>
    </dxf>
    <dxf>
      <fill>
        <patternFill>
          <bgColor rgb="FF00B05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00B050"/>
        </patternFill>
      </fill>
    </dxf>
    <dxf>
      <fill>
        <patternFill>
          <bgColor theme="0" tint="-0.14996795556505021"/>
        </patternFill>
      </fill>
    </dxf>
    <dxf>
      <fill>
        <patternFill>
          <bgColor rgb="FF00B050"/>
        </patternFill>
      </fill>
    </dxf>
    <dxf>
      <fill>
        <patternFill>
          <bgColor theme="0" tint="-0.14996795556505021"/>
        </patternFill>
      </fill>
    </dxf>
    <dxf>
      <fill>
        <patternFill>
          <bgColor rgb="FF00B050"/>
        </patternFill>
      </fill>
    </dxf>
    <dxf>
      <fill>
        <patternFill>
          <bgColor theme="0" tint="-0.14996795556505021"/>
        </patternFill>
      </fill>
    </dxf>
    <dxf>
      <fill>
        <patternFill>
          <bgColor rgb="FF00B050"/>
        </patternFill>
      </fill>
    </dxf>
    <dxf>
      <fill>
        <patternFill>
          <bgColor theme="0" tint="-0.14996795556505021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00B050"/>
        </patternFill>
      </fill>
    </dxf>
    <dxf>
      <fill>
        <patternFill>
          <bgColor theme="0" tint="-0.14996795556505021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pp.powerbi.com/view?r=eyJrIjoiZTZkMDgwYmEtOTQyNy00YTM2LTg2OTEtZjRlMTVmNzM0ZWE1IiwidCI6ImU2NjE2ZDk3LTU0MDgtNGY2Ni1iZjkxLTIzOTdkZDczN2MwMSIsImMiOjh9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app.powerbi.com/view?r=eyJrIjoiZTZkMDgwYmEtOTQyNy00YTM2LTg2OTEtZjRlMTVmNzM0ZWE1IiwidCI6ImU2NjE2ZDk3LTU0MDgtNGY2Ni1iZjkxLTIzOTdkZDczN2MwMSIsImMiOjh9" TargetMode="Externa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app.powerbi.com/view?r=eyJrIjoiZTZkMDgwYmEtOTQyNy00YTM2LTg2OTEtZjRlMTVmNzM0ZWE1IiwidCI6ImU2NjE2ZDk3LTU0MDgtNGY2Ni1iZjkxLTIzOTdkZDczN2MwMSIsImMiOjh9" TargetMode="External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Z1029"/>
  <sheetViews>
    <sheetView topLeftCell="A27" workbookViewId="0">
      <selection activeCell="G45" sqref="G45"/>
    </sheetView>
  </sheetViews>
  <sheetFormatPr baseColWidth="10" defaultColWidth="12.6640625" defaultRowHeight="15.75" customHeight="1" x14ac:dyDescent="0.25"/>
  <cols>
    <col min="1" max="1" width="50" customWidth="1"/>
    <col min="3" max="3" width="29" customWidth="1"/>
    <col min="5" max="5" width="19.33203125" customWidth="1"/>
    <col min="6" max="6" width="9.109375" customWidth="1"/>
  </cols>
  <sheetData>
    <row r="1" spans="1:26" ht="15.75" customHeight="1" x14ac:dyDescent="0.35">
      <c r="A1" s="84" t="s">
        <v>53</v>
      </c>
      <c r="B1" s="85"/>
      <c r="C1" s="85"/>
      <c r="D1" s="85"/>
      <c r="E1" s="85"/>
      <c r="F1" s="8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35">
      <c r="A2" s="87" t="s">
        <v>0</v>
      </c>
      <c r="B2" s="88"/>
      <c r="C2" s="88"/>
      <c r="D2" s="88"/>
      <c r="E2" s="88"/>
      <c r="F2" s="89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45">
      <c r="A3" s="2"/>
      <c r="B3" s="90" t="s">
        <v>1</v>
      </c>
      <c r="C3" s="91"/>
      <c r="D3" s="91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4" customHeight="1" x14ac:dyDescent="0.3">
      <c r="A5" s="101" t="s">
        <v>51</v>
      </c>
      <c r="B5" s="102"/>
      <c r="C5" s="102"/>
      <c r="D5" s="102"/>
      <c r="E5" s="102"/>
      <c r="F5" s="10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s="100" customFormat="1" ht="15.75" customHeight="1" x14ac:dyDescent="0.3">
      <c r="A6" s="98"/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26" ht="15.75" customHeight="1" x14ac:dyDescent="0.3">
      <c r="A7" s="30" t="s">
        <v>25</v>
      </c>
      <c r="B7" s="56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3">
      <c r="A8" s="36" t="s">
        <v>23</v>
      </c>
      <c r="B8" s="57"/>
      <c r="C8" s="30" t="s">
        <v>19</v>
      </c>
      <c r="D8" s="57"/>
      <c r="E8" s="29" t="s">
        <v>2</v>
      </c>
      <c r="F8" s="37" t="e">
        <f>B8/D8</f>
        <v>#DIV/0!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3">
      <c r="A9" s="36" t="s">
        <v>24</v>
      </c>
      <c r="B9" s="57"/>
      <c r="C9" s="30" t="s">
        <v>29</v>
      </c>
      <c r="D9" s="57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s="17" customFormat="1" ht="15.75" customHeight="1" x14ac:dyDescent="0.3">
      <c r="A10" s="22" t="s">
        <v>31</v>
      </c>
      <c r="B10" s="20"/>
      <c r="C10" s="15"/>
      <c r="D10" s="19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3">
      <c r="A11" s="39" t="s">
        <v>32</v>
      </c>
      <c r="B11" s="57"/>
      <c r="C11" s="40" t="s">
        <v>33</v>
      </c>
      <c r="D11" s="59"/>
      <c r="E11" s="45"/>
      <c r="F11" s="46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s="35" customFormat="1" ht="15.75" customHeight="1" x14ac:dyDescent="0.3">
      <c r="A12" s="39" t="s">
        <v>40</v>
      </c>
      <c r="B12" s="57"/>
      <c r="C12" s="40" t="s">
        <v>39</v>
      </c>
      <c r="D12" s="59"/>
      <c r="E12" s="45"/>
      <c r="F12" s="46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3">
      <c r="A13" s="47" t="s">
        <v>42</v>
      </c>
      <c r="B13" s="58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3">
      <c r="A14" s="3"/>
      <c r="B14" s="16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3">
      <c r="A15" s="24" t="s">
        <v>3</v>
      </c>
      <c r="B15" s="57"/>
      <c r="C15" s="29" t="s">
        <v>36</v>
      </c>
      <c r="D15" s="60"/>
      <c r="E15" s="2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3">
      <c r="A16" s="24" t="s">
        <v>4</v>
      </c>
      <c r="B16" s="57"/>
      <c r="C16" s="44" t="s">
        <v>37</v>
      </c>
      <c r="D16" s="60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s="35" customFormat="1" ht="15.75" customHeight="1" x14ac:dyDescent="0.3">
      <c r="A17" s="36" t="s">
        <v>21</v>
      </c>
      <c r="B17" s="57"/>
      <c r="C17" s="29" t="s">
        <v>38</v>
      </c>
      <c r="D17" s="60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">
      <c r="A18" s="30" t="s">
        <v>22</v>
      </c>
      <c r="B18" s="57"/>
      <c r="C18" s="29" t="s">
        <v>35</v>
      </c>
      <c r="D18" s="60"/>
      <c r="E18" s="41" t="s">
        <v>28</v>
      </c>
      <c r="F18" s="94" t="e">
        <f>IF(B16="oui",1,IF(B16="non",0))+IF(B9/B8&gt;=0.07,1,IF(B9/B8=0,0,0.5)) +IF(D9/B8&gt;=0.07,1,IF(D9/B8=0,0,0.5)) +IF(B8&gt;B7,1,IF(B8=B7,0,IF(B8&lt;B7,-0.5)))   +IF(F8&gt;7,1,IF(F8&lt;4,0,0.5))</f>
        <v>#DIV/0!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">
      <c r="C19" s="30" t="s">
        <v>20</v>
      </c>
      <c r="D19" s="38">
        <f>SUM(D15:D18)</f>
        <v>0</v>
      </c>
      <c r="E19" s="42" t="s">
        <v>34</v>
      </c>
      <c r="F19" s="94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6.2" customHeight="1" x14ac:dyDescent="0.3">
      <c r="A20" s="3"/>
      <c r="B20" s="16"/>
      <c r="C20" s="1"/>
      <c r="D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4" x14ac:dyDescent="0.3">
      <c r="A21" s="4"/>
      <c r="B21" s="5"/>
      <c r="C21" s="5"/>
      <c r="D21" s="5"/>
      <c r="E21" s="5"/>
      <c r="F21" s="5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4" x14ac:dyDescent="0.3">
      <c r="A22" s="6" t="s">
        <v>6</v>
      </c>
      <c r="B22" s="62"/>
      <c r="C22" s="62"/>
      <c r="D22" s="62"/>
      <c r="E22" s="62"/>
      <c r="F22" s="63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4" x14ac:dyDescent="0.3">
      <c r="A23" s="61"/>
      <c r="B23" s="62"/>
      <c r="C23" s="62"/>
      <c r="D23" s="62"/>
      <c r="E23" s="62"/>
      <c r="F23" s="63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4" x14ac:dyDescent="0.3">
      <c r="A24" s="61"/>
      <c r="B24" s="62"/>
      <c r="C24" s="62"/>
      <c r="D24" s="62"/>
      <c r="E24" s="62"/>
      <c r="F24" s="63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4" x14ac:dyDescent="0.3">
      <c r="A25" s="61"/>
      <c r="B25" s="62"/>
      <c r="C25" s="62"/>
      <c r="D25" s="62"/>
      <c r="E25" s="62"/>
      <c r="F25" s="63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4" x14ac:dyDescent="0.3">
      <c r="A26" s="64"/>
      <c r="B26" s="65"/>
      <c r="C26" s="65"/>
      <c r="D26" s="65"/>
      <c r="E26" s="65"/>
      <c r="F26" s="66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4" x14ac:dyDescent="0.3">
      <c r="A27" s="2"/>
      <c r="B27" s="7"/>
      <c r="C27" s="2"/>
      <c r="D27" s="8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4" x14ac:dyDescent="0.3">
      <c r="A28" s="28" t="s">
        <v>7</v>
      </c>
      <c r="B28" s="67"/>
      <c r="C28" s="28" t="s">
        <v>8</v>
      </c>
      <c r="D28" s="95"/>
      <c r="E28" s="96"/>
      <c r="F28" s="97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4" x14ac:dyDescent="0.3">
      <c r="A29" s="9"/>
      <c r="B29" s="10"/>
      <c r="C29" s="9"/>
      <c r="D29" s="8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4" x14ac:dyDescent="0.3">
      <c r="A30" s="11" t="s">
        <v>52</v>
      </c>
      <c r="B30" s="72"/>
      <c r="C30" s="12" t="s">
        <v>56</v>
      </c>
      <c r="D30" s="8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4" x14ac:dyDescent="0.3">
      <c r="A31" s="11" t="s">
        <v>9</v>
      </c>
      <c r="B31" s="73"/>
      <c r="C31" s="12" t="s">
        <v>56</v>
      </c>
      <c r="D31" s="8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s="55" customFormat="1" ht="14.4" x14ac:dyDescent="0.3">
      <c r="A32" s="82" t="s">
        <v>11</v>
      </c>
      <c r="B32" s="83"/>
      <c r="C32" s="12" t="s">
        <v>56</v>
      </c>
      <c r="D32" s="8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4" x14ac:dyDescent="0.3">
      <c r="A33" s="82" t="s">
        <v>10</v>
      </c>
      <c r="B33" s="83"/>
      <c r="C33" s="12" t="s">
        <v>56</v>
      </c>
      <c r="D33" s="8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x14ac:dyDescent="0.35">
      <c r="A34" s="27" t="s">
        <v>12</v>
      </c>
      <c r="B34" s="34">
        <f>SUM(B30:B33)/4</f>
        <v>0</v>
      </c>
      <c r="C34" s="14" t="s">
        <v>13</v>
      </c>
      <c r="D34" s="8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6" x14ac:dyDescent="0.3">
      <c r="A35" s="24" t="s">
        <v>18</v>
      </c>
      <c r="B35" s="57"/>
      <c r="C35" s="2"/>
      <c r="D35" s="8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s="26" customFormat="1" ht="14.4" x14ac:dyDescent="0.3">
      <c r="A36" s="2"/>
      <c r="B36" s="7"/>
      <c r="C36" s="2"/>
      <c r="D36" s="8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s="13" customFormat="1" ht="15.6" x14ac:dyDescent="0.3">
      <c r="A37" s="31" t="s">
        <v>26</v>
      </c>
      <c r="B37" s="68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6" x14ac:dyDescent="0.3">
      <c r="A38" s="24" t="s">
        <v>14</v>
      </c>
      <c r="B38" s="69"/>
      <c r="C38" s="32" t="s">
        <v>15</v>
      </c>
      <c r="D38" s="33" t="e">
        <f>B38/B37</f>
        <v>#DIV/0!</v>
      </c>
      <c r="E38" s="30" t="s">
        <v>27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6" x14ac:dyDescent="0.3">
      <c r="A39" s="24" t="s">
        <v>16</v>
      </c>
      <c r="B39" s="69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6" x14ac:dyDescent="0.3">
      <c r="A40" s="24" t="s">
        <v>17</v>
      </c>
      <c r="B40" s="69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4" x14ac:dyDescent="0.3">
      <c r="A41" s="49" t="s">
        <v>43</v>
      </c>
      <c r="B41" s="70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s="43" customFormat="1" ht="16.2" thickBot="1" x14ac:dyDescent="0.35">
      <c r="A42" s="1"/>
      <c r="B42" s="18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6" x14ac:dyDescent="0.3">
      <c r="A43" s="24" t="s">
        <v>5</v>
      </c>
      <c r="B43" s="71"/>
      <c r="C43" s="23" t="s">
        <v>30</v>
      </c>
      <c r="D43" s="92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6.2" thickBot="1" x14ac:dyDescent="0.35">
      <c r="A44" s="24" t="s">
        <v>41</v>
      </c>
      <c r="B44" s="71"/>
      <c r="C44" s="25" t="s">
        <v>58</v>
      </c>
      <c r="D44" s="93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4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4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4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4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4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4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4" x14ac:dyDescent="0.3">
      <c r="A51" s="1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4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4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4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4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4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4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4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4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4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4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4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4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4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4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4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4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4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4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4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4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4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4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4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4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4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4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4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4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4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4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4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4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4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4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4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4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4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4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4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4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4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4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4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4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4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4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4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4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4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4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4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4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4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4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4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4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4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4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4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4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4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4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4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4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4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4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4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4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4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4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4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4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4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4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4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4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4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4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4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4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4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4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4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4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4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4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4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4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4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4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4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4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4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4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4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4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4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4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4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4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4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4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4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4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4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4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4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4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4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4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4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4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4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4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4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4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4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4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4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4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4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4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4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4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4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4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4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4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4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4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4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4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4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4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4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4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4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4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4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4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4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4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4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4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4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4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4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4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4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4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4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4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4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4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4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4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4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4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4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4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4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4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4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4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4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4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4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4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4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4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4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4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4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4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4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4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4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4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4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4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4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4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4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4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4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4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4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4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4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4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4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4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4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4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4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4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4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4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4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4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4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4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4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4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4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4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4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4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4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4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4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4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4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4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4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4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4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4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4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4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4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4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4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4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4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4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4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4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4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4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4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4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4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4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4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4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4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4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4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4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4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4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4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4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4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4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4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4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4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4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4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4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4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4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4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4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4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4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4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4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4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4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4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4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4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4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4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4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4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4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4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4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4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4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4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4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4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4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4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4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4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4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4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4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4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4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4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4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4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4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4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4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4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4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4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4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4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4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4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4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4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4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4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4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4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4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4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4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4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4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4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4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4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4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4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4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4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4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4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4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4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4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4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4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4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4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4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4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4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4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4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4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4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4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4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4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4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4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4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4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4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4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4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4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4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4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4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4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4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4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4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4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4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4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4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4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4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4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4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4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4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4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4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4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4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4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4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4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4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4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4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4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4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4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4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4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4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4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4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4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4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4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4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4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4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4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4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4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4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4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4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4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4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4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4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4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4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4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4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4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4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4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4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4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4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4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4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4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4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4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4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4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4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4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4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4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4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4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4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4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4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4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4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4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4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4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4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4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4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4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4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4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4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4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4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4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4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4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4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4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4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4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4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4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4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4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4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4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4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4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4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4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4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4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4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4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4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4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4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4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4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4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4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4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4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4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4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4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4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4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4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4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4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4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4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4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4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4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4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4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4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4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4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4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4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4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4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4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4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4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4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4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4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4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4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4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4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4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4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4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4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4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4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4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4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4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4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4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4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4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4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4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4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4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4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4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4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4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4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4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4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4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4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4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4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4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4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4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4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4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4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4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4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4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4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4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4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4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4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4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4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4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4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4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4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4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4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4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4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4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4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4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4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4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4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4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4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4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4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4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4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4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4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4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4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4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4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4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4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4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4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4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4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4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4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4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4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4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4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4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4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4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4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4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4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4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4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4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4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4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4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4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4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4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4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4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4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4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4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4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4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4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4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4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4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4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4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4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4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4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4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4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4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4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4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4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4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4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4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4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4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4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4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4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4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4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4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4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4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4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4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4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4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4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4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4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4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4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4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4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4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4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4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4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4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4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4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4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4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4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4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4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4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4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4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4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4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4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4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4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4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4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4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4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4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4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4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4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4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4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4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4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4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4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4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4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4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4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4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4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4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4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4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4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4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4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4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4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4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4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4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4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4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4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4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4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4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4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4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4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4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4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4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4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4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4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4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4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4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4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4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4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4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4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4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4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4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4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4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4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4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4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4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4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4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4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4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4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4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4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4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4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4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4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4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4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4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4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4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4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4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4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4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4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4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4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4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4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4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4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4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4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4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4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4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4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4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4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4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4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4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4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4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4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4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4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4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4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4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4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4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4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4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4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4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4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4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4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4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4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4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4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4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4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4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4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4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4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4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4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4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4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4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4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4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4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4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4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4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4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4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4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4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4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4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4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4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4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4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4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4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4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4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4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4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4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4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4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4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4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4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4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4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4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4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4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4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4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4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4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4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4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4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4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4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4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4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4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4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4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4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4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4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4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4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4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4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4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4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4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4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4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4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4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4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4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4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4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4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4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4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4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4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4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4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4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4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4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4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4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4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4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4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4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4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4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4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4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4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4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4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4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4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4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4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4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4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4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4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4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4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4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4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4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4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4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4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4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4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4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4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4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4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4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4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4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4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4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4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4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4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4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4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4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4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4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4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4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4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4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4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4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4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4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4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4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4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4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4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4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4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4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4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4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4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4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4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4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4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4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4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4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4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4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4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4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4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4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4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4.4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4.4" x14ac:dyDescent="0.3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4.4" x14ac:dyDescent="0.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4.4" x14ac:dyDescent="0.3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4.4" x14ac:dyDescent="0.3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4.4" x14ac:dyDescent="0.3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4.4" x14ac:dyDescent="0.3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4.4" x14ac:dyDescent="0.3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4.4" x14ac:dyDescent="0.3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4.4" x14ac:dyDescent="0.3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4.4" x14ac:dyDescent="0.3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4.4" x14ac:dyDescent="0.3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4.4" x14ac:dyDescent="0.3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4.4" x14ac:dyDescent="0.3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4.4" x14ac:dyDescent="0.3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4.4" x14ac:dyDescent="0.3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4.4" x14ac:dyDescent="0.3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14.4" x14ac:dyDescent="0.3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14.4" x14ac:dyDescent="0.3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14.4" x14ac:dyDescent="0.3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14.4" x14ac:dyDescent="0.3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14.4" x14ac:dyDescent="0.3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14.4" x14ac:dyDescent="0.3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14.4" x14ac:dyDescent="0.3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14.4" x14ac:dyDescent="0.3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14.4" x14ac:dyDescent="0.3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14.4" x14ac:dyDescent="0.3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ht="14.4" x14ac:dyDescent="0.3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ht="14.4" x14ac:dyDescent="0.3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</sheetData>
  <sheetProtection password="CA4B" sheet="1" objects="1" scenarios="1"/>
  <mergeCells count="8">
    <mergeCell ref="A1:F1"/>
    <mergeCell ref="A2:F2"/>
    <mergeCell ref="B3:D3"/>
    <mergeCell ref="D43:D44"/>
    <mergeCell ref="F18:F19"/>
    <mergeCell ref="D28:F28"/>
    <mergeCell ref="A6:XFD6"/>
    <mergeCell ref="A5:F5"/>
  </mergeCells>
  <conditionalFormatting sqref="F8">
    <cfRule type="cellIs" dxfId="171" priority="78" operator="greaterThanOrEqual">
      <formula>7</formula>
    </cfRule>
    <cfRule type="cellIs" dxfId="170" priority="79" operator="between">
      <formula>4</formula>
      <formula>6.99</formula>
    </cfRule>
    <cfRule type="cellIs" dxfId="169" priority="80" operator="lessThan">
      <formula>4</formula>
    </cfRule>
  </conditionalFormatting>
  <conditionalFormatting sqref="B15">
    <cfRule type="expression" dxfId="168" priority="97">
      <formula>B15="OUI"</formula>
    </cfRule>
    <cfRule type="expression" dxfId="167" priority="98">
      <formula>B15="NON"</formula>
    </cfRule>
  </conditionalFormatting>
  <conditionalFormatting sqref="D38">
    <cfRule type="cellIs" dxfId="166" priority="94" operator="greaterThan">
      <formula>0.5</formula>
    </cfRule>
    <cfRule type="cellIs" dxfId="165" priority="95" operator="lessThanOrEqual">
      <formula>0.5</formula>
    </cfRule>
    <cfRule type="containsErrors" dxfId="164" priority="100">
      <formula>ISERROR(D38)</formula>
    </cfRule>
  </conditionalFormatting>
  <conditionalFormatting sqref="B30:B31 B33:B34">
    <cfRule type="containsBlanks" dxfId="163" priority="50">
      <formula>LEN(TRIM(B30))=0</formula>
    </cfRule>
    <cfRule type="cellIs" dxfId="162" priority="56" operator="greaterThan">
      <formula>3</formula>
    </cfRule>
    <cfRule type="cellIs" dxfId="161" priority="57" operator="between">
      <formula>2</formula>
      <formula>3</formula>
    </cfRule>
    <cfRule type="cellIs" dxfId="160" priority="90" operator="lessThan">
      <formula>2</formula>
    </cfRule>
  </conditionalFormatting>
  <conditionalFormatting sqref="B43">
    <cfRule type="containsBlanks" dxfId="159" priority="51">
      <formula>LEN(TRIM(B43))=0</formula>
    </cfRule>
    <cfRule type="cellIs" dxfId="158" priority="52" operator="lessThan">
      <formula>1*$B$44</formula>
    </cfRule>
    <cfRule type="cellIs" dxfId="157" priority="73" operator="greaterThanOrEqual">
      <formula>1*$B$44</formula>
    </cfRule>
  </conditionalFormatting>
  <conditionalFormatting sqref="B8">
    <cfRule type="containsBlanks" dxfId="156" priority="61">
      <formula>LEN(TRIM(B8))=0</formula>
    </cfRule>
    <cfRule type="cellIs" dxfId="155" priority="62" operator="lessThan">
      <formula>$B$7</formula>
    </cfRule>
    <cfRule type="cellIs" dxfId="154" priority="63" operator="equal">
      <formula>$B$7</formula>
    </cfRule>
    <cfRule type="cellIs" dxfId="153" priority="64" operator="greaterThan">
      <formula>$B$7</formula>
    </cfRule>
  </conditionalFormatting>
  <conditionalFormatting sqref="B35">
    <cfRule type="containsBlanks" dxfId="152" priority="48">
      <formula>LEN(TRIM(B35))=0</formula>
    </cfRule>
  </conditionalFormatting>
  <conditionalFormatting sqref="B17:B18">
    <cfRule type="cellIs" dxfId="151" priority="53" operator="greaterThan">
      <formula>0</formula>
    </cfRule>
    <cfRule type="containsBlanks" dxfId="150" priority="54">
      <formula>LEN(TRIM(B17))=0</formula>
    </cfRule>
    <cfRule type="cellIs" dxfId="149" priority="55" operator="equal">
      <formula>0</formula>
    </cfRule>
  </conditionalFormatting>
  <conditionalFormatting sqref="B16">
    <cfRule type="containsBlanks" dxfId="148" priority="31">
      <formula>LEN(TRIM(B16))=0</formula>
    </cfRule>
  </conditionalFormatting>
  <conditionalFormatting sqref="B9">
    <cfRule type="containsBlanks" dxfId="147" priority="14">
      <formula>LEN(TRIM(B9))=0</formula>
    </cfRule>
    <cfRule type="cellIs" dxfId="146" priority="41" operator="equal">
      <formula>0</formula>
    </cfRule>
    <cfRule type="cellIs" dxfId="145" priority="42" operator="between">
      <formula>0.01*$B$8</formula>
      <formula>$B$8*0.0699</formula>
    </cfRule>
    <cfRule type="cellIs" dxfId="144" priority="43" operator="greaterThanOrEqual">
      <formula>$B$8*0.07</formula>
    </cfRule>
  </conditionalFormatting>
  <conditionalFormatting sqref="D9">
    <cfRule type="containsBlanks" dxfId="143" priority="13">
      <formula>LEN(TRIM(D9))=0</formula>
    </cfRule>
    <cfRule type="cellIs" dxfId="142" priority="40" operator="between">
      <formula>0.001*$B$8</formula>
      <formula>0.0699*$B$8</formula>
    </cfRule>
    <cfRule type="cellIs" dxfId="141" priority="101" operator="equal">
      <formula>0</formula>
    </cfRule>
    <cfRule type="cellIs" dxfId="140" priority="102" operator="greaterThanOrEqual">
      <formula>$B$8*0.07</formula>
    </cfRule>
  </conditionalFormatting>
  <conditionalFormatting sqref="F18">
    <cfRule type="cellIs" dxfId="139" priority="32" operator="between">
      <formula>2</formula>
      <formula>3</formula>
    </cfRule>
    <cfRule type="cellIs" dxfId="138" priority="33" operator="lessThan">
      <formula>2</formula>
    </cfRule>
    <cfRule type="cellIs" dxfId="137" priority="34" operator="greaterThan">
      <formula>3</formula>
    </cfRule>
  </conditionalFormatting>
  <conditionalFormatting sqref="B28">
    <cfRule type="containsBlanks" dxfId="136" priority="15">
      <formula>LEN(TRIM(B28))=0</formula>
    </cfRule>
  </conditionalFormatting>
  <conditionalFormatting sqref="D43">
    <cfRule type="containsBlanks" dxfId="135" priority="25">
      <formula>LEN(TRIM(D43))=0</formula>
    </cfRule>
    <cfRule type="cellIs" dxfId="134" priority="26" operator="equal">
      <formula>0</formula>
    </cfRule>
    <cfRule type="cellIs" dxfId="133" priority="27" operator="greaterThan">
      <formula>0</formula>
    </cfRule>
  </conditionalFormatting>
  <conditionalFormatting sqref="B13">
    <cfRule type="containsBlanks" dxfId="132" priority="22">
      <formula>LEN(TRIM(B13))=0</formula>
    </cfRule>
    <cfRule type="cellIs" dxfId="131" priority="23" operator="lessThan">
      <formula>0.9</formula>
    </cfRule>
    <cfRule type="cellIs" dxfId="130" priority="24" operator="greaterThanOrEqual">
      <formula>0.9</formula>
    </cfRule>
  </conditionalFormatting>
  <conditionalFormatting sqref="B11">
    <cfRule type="containsBlanks" dxfId="129" priority="20">
      <formula>LEN(TRIM(B11))=0</formula>
    </cfRule>
    <cfRule type="containsText" dxfId="128" priority="21" operator="containsText" text="x">
      <formula>NOT(ISERROR(SEARCH("x",B11)))</formula>
    </cfRule>
  </conditionalFormatting>
  <conditionalFormatting sqref="D11">
    <cfRule type="containsBlanks" dxfId="127" priority="18">
      <formula>LEN(TRIM(D11))=0</formula>
    </cfRule>
    <cfRule type="containsText" dxfId="126" priority="19" operator="containsText" text="x">
      <formula>NOT(ISERROR(SEARCH("x",D11)))</formula>
    </cfRule>
  </conditionalFormatting>
  <conditionalFormatting sqref="B12">
    <cfRule type="containsBlanks" dxfId="125" priority="11">
      <formula>LEN(TRIM(B12))=0</formula>
    </cfRule>
    <cfRule type="containsText" dxfId="124" priority="12" operator="containsText" text="x">
      <formula>NOT(ISERROR(SEARCH("x",B12)))</formula>
    </cfRule>
  </conditionalFormatting>
  <conditionalFormatting sqref="D12">
    <cfRule type="containsBlanks" dxfId="123" priority="9">
      <formula>LEN(TRIM(D12))=0</formula>
    </cfRule>
    <cfRule type="containsText" dxfId="122" priority="10" operator="containsText" text="x">
      <formula>NOT(ISERROR(SEARCH("x",D12)))</formula>
    </cfRule>
  </conditionalFormatting>
  <conditionalFormatting sqref="B41">
    <cfRule type="containsBlanks" dxfId="121" priority="6">
      <formula>LEN(TRIM(B41))=0</formula>
    </cfRule>
    <cfRule type="containsText" dxfId="120" priority="7" operator="containsText" text="non">
      <formula>NOT(ISERROR(SEARCH("non",B41)))</formula>
    </cfRule>
    <cfRule type="containsText" dxfId="119" priority="8" operator="containsText" text="OUI">
      <formula>NOT(ISERROR(SEARCH("OUI",B41)))</formula>
    </cfRule>
  </conditionalFormatting>
  <conditionalFormatting sqref="B32">
    <cfRule type="containsBlanks" dxfId="118" priority="1">
      <formula>LEN(TRIM(B32))=0</formula>
    </cfRule>
    <cfRule type="cellIs" dxfId="117" priority="2" operator="greaterThan">
      <formula>3</formula>
    </cfRule>
    <cfRule type="cellIs" dxfId="116" priority="3" operator="between">
      <formula>2</formula>
      <formula>3</formula>
    </cfRule>
    <cfRule type="cellIs" dxfId="115" priority="4" operator="lessThan">
      <formula>2</formula>
    </cfRule>
  </conditionalFormatting>
  <hyperlinks>
    <hyperlink ref="B3" r:id="rId1"/>
  </hyperlinks>
  <printOptions horizontalCentered="1" gridLines="1"/>
  <pageMargins left="0.7" right="0.7" top="0.75" bottom="0.75" header="0" footer="0"/>
  <pageSetup paperSize="9" fitToHeight="0" pageOrder="overThenDown" orientation="portrait" cellComments="atEnd"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85" operator="containsText" id="{F81211C3-F7B3-4A00-A43B-CB667320066C}">
            <xm:f>NOT(ISERROR(SEARCH("oui",B35)))</xm:f>
            <xm:f>"oui"</xm:f>
            <x14:dxf>
              <fill>
                <patternFill>
                  <bgColor rgb="FF00B050"/>
                </patternFill>
              </fill>
            </x14:dxf>
          </x14:cfRule>
          <x14:cfRule type="containsText" priority="86" operator="containsText" id="{25608344-07C5-4A19-A286-F2B6D350EF7A}">
            <xm:f>NOT(ISERROR(SEARCH("non",B35)))</xm:f>
            <xm:f>"non"</xm:f>
            <x14:dxf>
              <fill>
                <patternFill>
                  <bgColor rgb="FFFF0000"/>
                </patternFill>
              </fill>
              <border>
                <left style="thin">
                  <color rgb="FF9C0006"/>
                </left>
                <right style="thin">
                  <color rgb="FF9C0006"/>
                </right>
                <top style="thin">
                  <color rgb="FF9C0006"/>
                </top>
                <bottom style="thin">
                  <color rgb="FF9C0006"/>
                </bottom>
                <vertical/>
                <horizontal/>
              </border>
            </x14:dxf>
          </x14:cfRule>
          <xm:sqref>B35</xm:sqref>
        </x14:conditionalFormatting>
        <x14:conditionalFormatting xmlns:xm="http://schemas.microsoft.com/office/excel/2006/main">
          <x14:cfRule type="containsText" priority="83" operator="containsText" id="{53910A1D-FA3A-4A75-8B68-5722949DEDDC}">
            <xm:f>NOT(ISERROR(SEARCH("oui",B28)))</xm:f>
            <xm:f>"oui"</xm:f>
            <x14:dxf>
              <fill>
                <patternFill>
                  <bgColor rgb="FF00B050"/>
                </patternFill>
              </fill>
            </x14:dxf>
          </x14:cfRule>
          <x14:cfRule type="containsText" priority="84" operator="containsText" id="{E5EED047-9441-453A-9716-F446F720AC16}">
            <xm:f>NOT(ISERROR(SEARCH("non",B28)))</xm:f>
            <xm:f>"non"</xm:f>
            <x14:dxf>
              <fill>
                <patternFill>
                  <bgColor rgb="FFFF0000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containsText" priority="81" operator="containsText" id="{0E73CD8B-5660-468D-AF23-BBD0FC5F054C}">
            <xm:f>NOT(ISERROR(SEARCH("non",B16)))</xm:f>
            <xm:f>"non"</xm:f>
            <x14:dxf>
              <fill>
                <patternFill>
                  <bgColor rgb="FFFF0000"/>
                </patternFill>
              </fill>
            </x14:dxf>
          </x14:cfRule>
          <x14:cfRule type="containsText" priority="82" operator="containsText" id="{1AC4C1C3-0AA2-4648-BF92-FDA4106C7305}">
            <xm:f>NOT(ISERROR(SEARCH("oui",B16)))</xm:f>
            <xm:f>"oui"</xm:f>
            <x14:dxf>
              <fill>
                <patternFill>
                  <bgColor rgb="FF00B050"/>
                </patternFill>
              </fill>
            </x14:dxf>
          </x14:cfRule>
          <xm:sqref>B16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Z1027"/>
  <sheetViews>
    <sheetView topLeftCell="A7" workbookViewId="0">
      <selection activeCell="F42" sqref="F42"/>
    </sheetView>
  </sheetViews>
  <sheetFormatPr baseColWidth="10" defaultColWidth="12.6640625" defaultRowHeight="15.75" customHeight="1" x14ac:dyDescent="0.25"/>
  <cols>
    <col min="1" max="1" width="50" style="51" customWidth="1"/>
    <col min="2" max="2" width="12.6640625" style="51"/>
    <col min="3" max="3" width="29" style="51" customWidth="1"/>
    <col min="4" max="4" width="12.6640625" style="51"/>
    <col min="5" max="5" width="22.21875" style="51" customWidth="1"/>
    <col min="6" max="16384" width="12.6640625" style="51"/>
  </cols>
  <sheetData>
    <row r="1" spans="1:26" ht="15.75" customHeight="1" x14ac:dyDescent="0.35">
      <c r="A1" s="84" t="s">
        <v>53</v>
      </c>
      <c r="B1" s="85"/>
      <c r="C1" s="85"/>
      <c r="D1" s="85"/>
      <c r="E1" s="85"/>
      <c r="F1" s="8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35">
      <c r="A2" s="87" t="s">
        <v>55</v>
      </c>
      <c r="B2" s="88"/>
      <c r="C2" s="88"/>
      <c r="D2" s="88"/>
      <c r="E2" s="88"/>
      <c r="F2" s="89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45">
      <c r="A3" s="2"/>
      <c r="B3" s="90" t="s">
        <v>1</v>
      </c>
      <c r="C3" s="91"/>
      <c r="D3" s="91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1.6" customHeight="1" x14ac:dyDescent="0.3">
      <c r="A5" s="108" t="s">
        <v>54</v>
      </c>
      <c r="B5" s="109"/>
      <c r="C5" s="109"/>
      <c r="D5" s="109"/>
      <c r="E5" s="109"/>
      <c r="F5" s="110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35">
      <c r="A6" s="104"/>
      <c r="B6" s="105"/>
      <c r="C6" s="105"/>
      <c r="D6" s="105"/>
      <c r="E6" s="105"/>
      <c r="F6" s="105"/>
      <c r="G6" s="105"/>
      <c r="H6" s="10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3">
      <c r="A7" s="30" t="s">
        <v>25</v>
      </c>
      <c r="B7" s="56"/>
      <c r="C7" s="29" t="s">
        <v>48</v>
      </c>
      <c r="D7" s="74"/>
      <c r="E7" s="30" t="s">
        <v>19</v>
      </c>
      <c r="F7" s="57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3">
      <c r="A8" s="36" t="s">
        <v>23</v>
      </c>
      <c r="B8" s="57"/>
      <c r="C8" s="29" t="s">
        <v>49</v>
      </c>
      <c r="D8" s="75"/>
      <c r="E8" s="29" t="s">
        <v>2</v>
      </c>
      <c r="F8" s="37" t="e">
        <f>(B8/F7)</f>
        <v>#DIV/0!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3">
      <c r="A9" s="36" t="s">
        <v>24</v>
      </c>
      <c r="B9" s="57"/>
      <c r="C9" s="30" t="s">
        <v>29</v>
      </c>
      <c r="D9" s="57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3">
      <c r="A10" s="22" t="s">
        <v>31</v>
      </c>
      <c r="B10" s="20"/>
      <c r="C10" s="15"/>
      <c r="D10" s="19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3">
      <c r="A11" s="39" t="s">
        <v>32</v>
      </c>
      <c r="B11" s="57"/>
      <c r="C11" s="40" t="s">
        <v>33</v>
      </c>
      <c r="D11" s="59"/>
      <c r="E11" s="45"/>
      <c r="F11" s="46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3">
      <c r="A12" s="39" t="s">
        <v>40</v>
      </c>
      <c r="B12" s="57"/>
      <c r="C12" s="40" t="s">
        <v>39</v>
      </c>
      <c r="D12" s="59"/>
      <c r="E12" s="45"/>
      <c r="F12" s="46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3">
      <c r="A13" s="3"/>
      <c r="B13" s="16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3">
      <c r="A14" s="24" t="s">
        <v>46</v>
      </c>
      <c r="B14" s="57"/>
      <c r="C14" s="29" t="s">
        <v>36</v>
      </c>
      <c r="D14" s="60"/>
      <c r="E14" s="2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3">
      <c r="A15" s="24" t="s">
        <v>47</v>
      </c>
      <c r="B15" s="57"/>
      <c r="C15" s="44" t="s">
        <v>37</v>
      </c>
      <c r="D15" s="60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thickBot="1" x14ac:dyDescent="0.35">
      <c r="A16" s="79"/>
      <c r="B16" s="80"/>
      <c r="C16" s="29" t="s">
        <v>38</v>
      </c>
      <c r="D16" s="60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3">
      <c r="A17" s="77"/>
      <c r="B17" s="78"/>
      <c r="C17" s="29" t="s">
        <v>35</v>
      </c>
      <c r="D17" s="60"/>
      <c r="E17" s="53" t="s">
        <v>28</v>
      </c>
      <c r="F17" s="106" t="e">
        <f>5/6*(IF(B15/D8&gt;0.4,1,IF(B15/D8&lt;0.3,0,0.5))+IF(D8&gt;D7,1,IF(D8=D7,0,IF(D8&lt;D7,-0.5)))+IF(B9/B8&gt;=0.07,1,IF(B9/B8=0,0,0.5)) +IF(D9/B8&gt;0.07,1,IF(D9/B8=0,0,0.5)) +IF(B8&gt;B7,1,IF(B8=B7,0,IF(B8&lt;B7,-0.5)))    +IF(F8&gt;7,1,IF(F8&lt;4,0,0.5)))</f>
        <v>#DIV/0!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thickBot="1" x14ac:dyDescent="0.35">
      <c r="B18" s="76"/>
      <c r="C18" s="30" t="s">
        <v>20</v>
      </c>
      <c r="D18" s="38">
        <f>SUM(D14:D17)</f>
        <v>0</v>
      </c>
      <c r="E18" s="54" t="s">
        <v>34</v>
      </c>
      <c r="F18" s="107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6.2" customHeight="1" x14ac:dyDescent="0.3">
      <c r="C19" s="1"/>
      <c r="D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4" x14ac:dyDescent="0.3">
      <c r="A20" s="4"/>
      <c r="B20" s="5"/>
      <c r="C20" s="5"/>
      <c r="D20" s="5"/>
      <c r="E20" s="5"/>
      <c r="F20" s="5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4" x14ac:dyDescent="0.3">
      <c r="A21" s="6" t="s">
        <v>6</v>
      </c>
      <c r="B21" s="62"/>
      <c r="C21" s="62"/>
      <c r="D21" s="62"/>
      <c r="E21" s="62"/>
      <c r="F21" s="63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4" x14ac:dyDescent="0.3">
      <c r="A22" s="61"/>
      <c r="B22" s="62"/>
      <c r="C22" s="62"/>
      <c r="D22" s="62"/>
      <c r="E22" s="62"/>
      <c r="F22" s="63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4" x14ac:dyDescent="0.3">
      <c r="A23" s="61"/>
      <c r="B23" s="62"/>
      <c r="C23" s="62"/>
      <c r="D23" s="62"/>
      <c r="E23" s="62"/>
      <c r="F23" s="63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4" x14ac:dyDescent="0.3">
      <c r="A24" s="61"/>
      <c r="B24" s="62"/>
      <c r="C24" s="62"/>
      <c r="D24" s="62"/>
      <c r="E24" s="62"/>
      <c r="F24" s="63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4" x14ac:dyDescent="0.3">
      <c r="A25" s="64"/>
      <c r="B25" s="65"/>
      <c r="C25" s="65"/>
      <c r="D25" s="65"/>
      <c r="E25" s="65"/>
      <c r="F25" s="66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4" x14ac:dyDescent="0.3">
      <c r="A26" s="2"/>
      <c r="B26" s="7"/>
      <c r="C26" s="2"/>
      <c r="D26" s="8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4" x14ac:dyDescent="0.3">
      <c r="A27" s="28" t="s">
        <v>7</v>
      </c>
      <c r="B27" s="67"/>
      <c r="C27" s="28" t="s">
        <v>8</v>
      </c>
      <c r="D27" s="95"/>
      <c r="E27" s="96"/>
      <c r="F27" s="97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4" x14ac:dyDescent="0.3">
      <c r="A28" s="9"/>
      <c r="B28" s="10"/>
      <c r="C28" s="9"/>
      <c r="D28" s="8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4" x14ac:dyDescent="0.3">
      <c r="A29" s="11" t="s">
        <v>52</v>
      </c>
      <c r="B29" s="72"/>
      <c r="C29" s="12" t="s">
        <v>56</v>
      </c>
      <c r="D29" s="8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4" x14ac:dyDescent="0.3">
      <c r="A30" s="11" t="s">
        <v>9</v>
      </c>
      <c r="B30" s="73"/>
      <c r="C30" s="12" t="s">
        <v>56</v>
      </c>
      <c r="D30" s="8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s="55" customFormat="1" ht="14.4" x14ac:dyDescent="0.3">
      <c r="A31" s="82" t="s">
        <v>11</v>
      </c>
      <c r="B31" s="83"/>
      <c r="C31" s="12" t="s">
        <v>56</v>
      </c>
      <c r="D31" s="8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4" x14ac:dyDescent="0.3">
      <c r="A32" s="82" t="s">
        <v>10</v>
      </c>
      <c r="B32" s="83"/>
      <c r="C32" s="12" t="s">
        <v>56</v>
      </c>
      <c r="D32" s="8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x14ac:dyDescent="0.35">
      <c r="A33" s="27" t="s">
        <v>12</v>
      </c>
      <c r="B33" s="34">
        <f>SUM(B29:B32)/4</f>
        <v>0</v>
      </c>
      <c r="C33" s="14" t="s">
        <v>13</v>
      </c>
      <c r="D33" s="8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6" x14ac:dyDescent="0.3">
      <c r="A34" s="24" t="s">
        <v>18</v>
      </c>
      <c r="B34" s="57"/>
      <c r="C34" s="2"/>
      <c r="D34" s="8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4" x14ac:dyDescent="0.3">
      <c r="A35" s="2"/>
      <c r="B35" s="7"/>
      <c r="C35" s="2"/>
      <c r="D35" s="8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6" x14ac:dyDescent="0.3">
      <c r="A36" s="31" t="s">
        <v>26</v>
      </c>
      <c r="B36" s="68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6" x14ac:dyDescent="0.3">
      <c r="A37" s="24" t="s">
        <v>14</v>
      </c>
      <c r="B37" s="69"/>
      <c r="C37" s="52" t="s">
        <v>15</v>
      </c>
      <c r="D37" s="33" t="e">
        <f>B37/B36</f>
        <v>#DIV/0!</v>
      </c>
      <c r="E37" s="30" t="s">
        <v>27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6" x14ac:dyDescent="0.3">
      <c r="A38" s="24" t="s">
        <v>16</v>
      </c>
      <c r="B38" s="69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6" x14ac:dyDescent="0.3">
      <c r="A39" s="24" t="s">
        <v>17</v>
      </c>
      <c r="B39" s="69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6.2" thickBot="1" x14ac:dyDescent="0.35">
      <c r="A40" s="1"/>
      <c r="B40" s="18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6" x14ac:dyDescent="0.3">
      <c r="A41" s="24" t="s">
        <v>5</v>
      </c>
      <c r="B41" s="71"/>
      <c r="C41" s="23" t="s">
        <v>30</v>
      </c>
      <c r="D41" s="92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6.2" thickBot="1" x14ac:dyDescent="0.35">
      <c r="A42" s="24" t="s">
        <v>41</v>
      </c>
      <c r="B42" s="71"/>
      <c r="C42" s="25" t="s">
        <v>58</v>
      </c>
      <c r="D42" s="93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4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4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4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4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4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4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4" x14ac:dyDescent="0.3">
      <c r="A49" s="1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4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4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4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4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4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4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4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4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4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4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4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4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4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4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4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4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4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4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4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4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4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4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4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4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4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4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4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4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4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4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4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4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4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4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4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4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4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4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4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4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4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4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4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4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4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4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4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4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4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4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4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4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4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4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4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4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4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4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4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4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4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4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4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4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4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4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4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4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4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4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4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4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4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4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4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4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4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4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4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4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4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4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4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4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4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4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4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4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4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4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4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4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4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4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4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4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4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4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4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4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4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4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4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4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4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4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4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4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4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4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4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4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4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4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4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4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4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4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4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4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4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4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4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4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4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4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4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4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4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4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4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4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4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4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4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4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4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4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4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4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4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4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4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4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4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4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4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4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4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4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4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4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4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4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4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4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4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4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4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4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4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4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4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4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4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4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4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4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4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4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4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4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4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4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4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4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4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4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4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4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4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4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4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4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4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4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4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4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4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4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4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4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4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4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4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4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4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4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4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4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4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4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4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4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4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4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4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4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4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4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4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4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4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4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4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4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4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4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4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4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4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4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4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4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4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4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4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4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4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4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4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4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4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4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4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4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4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4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4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4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4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4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4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4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4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4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4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4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4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4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4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4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4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4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4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4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4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4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4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4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4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4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4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4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4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4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4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4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4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4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4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4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4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4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4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4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4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4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4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4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4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4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4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4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4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4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4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4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4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4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4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4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4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4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4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4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4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4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4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4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4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4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4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4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4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4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4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4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4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4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4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4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4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4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4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4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4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4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4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4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4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4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4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4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4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4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4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4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4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4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4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4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4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4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4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4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4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4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4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4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4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4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4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4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4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4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4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4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4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4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4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4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4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4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4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4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4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4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4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4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4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4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4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4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4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4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4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4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4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4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4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4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4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4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4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4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4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4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4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4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4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4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4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4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4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4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4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4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4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4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4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4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4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4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4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4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4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4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4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4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4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4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4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4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4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4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4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4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4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4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4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4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4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4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4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4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4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4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4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4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4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4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4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4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4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4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4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4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4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4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4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4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4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4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4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4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4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4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4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4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4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4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4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4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4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4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4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4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4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4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4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4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4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4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4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4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4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4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4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4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4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4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4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4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4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4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4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4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4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4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4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4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4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4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4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4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4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4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4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4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4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4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4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4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4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4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4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4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4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4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4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4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4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4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4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4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4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4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4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4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4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4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4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4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4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4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4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4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4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4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4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4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4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4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4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4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4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4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4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4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4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4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4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4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4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4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4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4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4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4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4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4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4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4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4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4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4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4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4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4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4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4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4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4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4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4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4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4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4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4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4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4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4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4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4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4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4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4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4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4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4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4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4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4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4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4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4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4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4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4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4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4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4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4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4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4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4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4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4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4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4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4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4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4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4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4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4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4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4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4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4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4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4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4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4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4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4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4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4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4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4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4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4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4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4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4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4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4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4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4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4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4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4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4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4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4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4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4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4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4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4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4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4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4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4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4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4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4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4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4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4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4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4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4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4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4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4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4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4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4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4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4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4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4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4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4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4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4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4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4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4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4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4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4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4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4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4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4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4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4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4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4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4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4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4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4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4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4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4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4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4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4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4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4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4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4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4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4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4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4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4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4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4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4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4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4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4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4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4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4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4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4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4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4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4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4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4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4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4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4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4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4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4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4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4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4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4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4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4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4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4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4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4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4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4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4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4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4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4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4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4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4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4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4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4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4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4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4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4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4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4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4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4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4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4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4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4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4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4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4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4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4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4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4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4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4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4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4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4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4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4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4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4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4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4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4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4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4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4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4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4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4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4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4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4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4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4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4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4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4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4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4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4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4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4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4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4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4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4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4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4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4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4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4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4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4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4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4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4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4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4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4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4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4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4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4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4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4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4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4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4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4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4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4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4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4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4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4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4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4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4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4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4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4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4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4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4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4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4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4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4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4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4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4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4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4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4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4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4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4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4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4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4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4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4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4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4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4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4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4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4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4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4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4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4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4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4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4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4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4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4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4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4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4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4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4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4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4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4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4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4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4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4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4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4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4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4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4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4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4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4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4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4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4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4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4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4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4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4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4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4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4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4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4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4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4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4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4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4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4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4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4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4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4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4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4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4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4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4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4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4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4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4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4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4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4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4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4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4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4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4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4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4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4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4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4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4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4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4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4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4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4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4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4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4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4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4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4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4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4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4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4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4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4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4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4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4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4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4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4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4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4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4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4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4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4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4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4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4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4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4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4.4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4.4" x14ac:dyDescent="0.3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4.4" x14ac:dyDescent="0.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4.4" x14ac:dyDescent="0.3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4.4" x14ac:dyDescent="0.3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4.4" x14ac:dyDescent="0.3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4.4" x14ac:dyDescent="0.3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4.4" x14ac:dyDescent="0.3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4.4" x14ac:dyDescent="0.3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4.4" x14ac:dyDescent="0.3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4.4" x14ac:dyDescent="0.3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4.4" x14ac:dyDescent="0.3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4.4" x14ac:dyDescent="0.3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4.4" x14ac:dyDescent="0.3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4.4" x14ac:dyDescent="0.3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4.4" x14ac:dyDescent="0.3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4.4" x14ac:dyDescent="0.3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14.4" x14ac:dyDescent="0.3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14.4" x14ac:dyDescent="0.3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14.4" x14ac:dyDescent="0.3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14.4" x14ac:dyDescent="0.3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14.4" x14ac:dyDescent="0.3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14.4" x14ac:dyDescent="0.3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14.4" x14ac:dyDescent="0.3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14.4" x14ac:dyDescent="0.3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14.4" x14ac:dyDescent="0.3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14.4" x14ac:dyDescent="0.3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</sheetData>
  <sheetProtection password="CA4B" sheet="1" objects="1" scenarios="1"/>
  <mergeCells count="8">
    <mergeCell ref="D27:F27"/>
    <mergeCell ref="D41:D42"/>
    <mergeCell ref="A1:F1"/>
    <mergeCell ref="A2:F2"/>
    <mergeCell ref="B3:D3"/>
    <mergeCell ref="A6:H6"/>
    <mergeCell ref="F17:F18"/>
    <mergeCell ref="A5:F5"/>
  </mergeCells>
  <conditionalFormatting sqref="F8">
    <cfRule type="cellIs" dxfId="108" priority="43" operator="greaterThan">
      <formula>7</formula>
    </cfRule>
    <cfRule type="cellIs" dxfId="107" priority="44" operator="between">
      <formula>4</formula>
      <formula>7</formula>
    </cfRule>
    <cfRule type="cellIs" dxfId="106" priority="45" operator="lessThan">
      <formula>4</formula>
    </cfRule>
  </conditionalFormatting>
  <conditionalFormatting sqref="D37">
    <cfRule type="cellIs" dxfId="105" priority="53" operator="greaterThan">
      <formula>0.5</formula>
    </cfRule>
    <cfRule type="cellIs" dxfId="104" priority="54" operator="lessThanOrEqual">
      <formula>0.5</formula>
    </cfRule>
    <cfRule type="containsErrors" dxfId="103" priority="55">
      <formula>ISERROR(D37)</formula>
    </cfRule>
  </conditionalFormatting>
  <conditionalFormatting sqref="B29:B30 B32:B33">
    <cfRule type="containsBlanks" dxfId="102" priority="33">
      <formula>LEN(TRIM(B29))=0</formula>
    </cfRule>
    <cfRule type="cellIs" dxfId="101" priority="36" operator="greaterThan">
      <formula>3</formula>
    </cfRule>
    <cfRule type="cellIs" dxfId="100" priority="37" operator="between">
      <formula>2</formula>
      <formula>3</formula>
    </cfRule>
    <cfRule type="cellIs" dxfId="99" priority="52" operator="lessThan">
      <formula>2</formula>
    </cfRule>
  </conditionalFormatting>
  <conditionalFormatting sqref="B41">
    <cfRule type="containsBlanks" dxfId="98" priority="34">
      <formula>LEN(TRIM(B41))=0</formula>
    </cfRule>
    <cfRule type="cellIs" dxfId="97" priority="35" operator="lessThan">
      <formula>1*$B$42</formula>
    </cfRule>
    <cfRule type="cellIs" dxfId="96" priority="42" operator="greaterThanOrEqual">
      <formula>1*$B$42</formula>
    </cfRule>
  </conditionalFormatting>
  <conditionalFormatting sqref="B8">
    <cfRule type="containsBlanks" dxfId="95" priority="38">
      <formula>LEN(TRIM(B8))=0</formula>
    </cfRule>
    <cfRule type="cellIs" dxfId="94" priority="39" operator="lessThan">
      <formula>$B$7</formula>
    </cfRule>
    <cfRule type="cellIs" dxfId="93" priority="40" operator="equal">
      <formula>$B$7</formula>
    </cfRule>
    <cfRule type="cellIs" dxfId="92" priority="41" operator="greaterThan">
      <formula>$B$7</formula>
    </cfRule>
  </conditionalFormatting>
  <conditionalFormatting sqref="B34">
    <cfRule type="containsBlanks" dxfId="91" priority="32">
      <formula>LEN(TRIM(B34))=0</formula>
    </cfRule>
  </conditionalFormatting>
  <conditionalFormatting sqref="B15">
    <cfRule type="containsBlanks" dxfId="90" priority="5">
      <formula>LEN(TRIM(B15))=0</formula>
    </cfRule>
    <cfRule type="cellIs" dxfId="89" priority="26" operator="between">
      <formula>0.3*$D$8</formula>
      <formula>0.4*$D$8</formula>
    </cfRule>
  </conditionalFormatting>
  <conditionalFormatting sqref="F17">
    <cfRule type="cellIs" dxfId="88" priority="27" operator="between">
      <formula>2</formula>
      <formula>3</formula>
    </cfRule>
    <cfRule type="cellIs" dxfId="87" priority="28" operator="lessThan">
      <formula>2</formula>
    </cfRule>
    <cfRule type="cellIs" dxfId="86" priority="29" operator="greaterThan">
      <formula>3</formula>
    </cfRule>
  </conditionalFormatting>
  <conditionalFormatting sqref="B27">
    <cfRule type="containsBlanks" dxfId="85" priority="18">
      <formula>LEN(TRIM(B27))=0</formula>
    </cfRule>
  </conditionalFormatting>
  <conditionalFormatting sqref="D41">
    <cfRule type="containsBlanks" dxfId="84" priority="23">
      <formula>LEN(TRIM(D41))=0</formula>
    </cfRule>
    <cfRule type="cellIs" dxfId="83" priority="24" operator="equal">
      <formula>0</formula>
    </cfRule>
    <cfRule type="cellIs" dxfId="82" priority="25" operator="greaterThan">
      <formula>0</formula>
    </cfRule>
  </conditionalFormatting>
  <conditionalFormatting sqref="B11">
    <cfRule type="containsBlanks" dxfId="81" priority="21">
      <formula>LEN(TRIM(B11))=0</formula>
    </cfRule>
    <cfRule type="containsText" dxfId="80" priority="22" operator="containsText" text="x">
      <formula>NOT(ISERROR(SEARCH("x",B11)))</formula>
    </cfRule>
  </conditionalFormatting>
  <conditionalFormatting sqref="D11">
    <cfRule type="containsBlanks" dxfId="79" priority="19">
      <formula>LEN(TRIM(D11))=0</formula>
    </cfRule>
    <cfRule type="containsText" dxfId="78" priority="20" operator="containsText" text="x">
      <formula>NOT(ISERROR(SEARCH("x",D11)))</formula>
    </cfRule>
  </conditionalFormatting>
  <conditionalFormatting sqref="B12">
    <cfRule type="containsBlanks" dxfId="77" priority="15">
      <formula>LEN(TRIM(B12))=0</formula>
    </cfRule>
    <cfRule type="containsText" dxfId="76" priority="16" operator="containsText" text="x">
      <formula>NOT(ISERROR(SEARCH("x",B12)))</formula>
    </cfRule>
  </conditionalFormatting>
  <conditionalFormatting sqref="D12">
    <cfRule type="containsBlanks" dxfId="75" priority="13">
      <formula>LEN(TRIM(D12))=0</formula>
    </cfRule>
    <cfRule type="containsText" dxfId="74" priority="14" operator="containsText" text="x">
      <formula>NOT(ISERROR(SEARCH("x",D12)))</formula>
    </cfRule>
  </conditionalFormatting>
  <conditionalFormatting sqref="D8">
    <cfRule type="containsBlanks" dxfId="73" priority="6">
      <formula>LEN(TRIM(D8))=0</formula>
    </cfRule>
    <cfRule type="cellIs" dxfId="72" priority="7" operator="greaterThan">
      <formula>D7</formula>
    </cfRule>
    <cfRule type="cellIs" dxfId="71" priority="8" operator="lessThan">
      <formula>D7</formula>
    </cfRule>
    <cfRule type="cellIs" dxfId="70" priority="9" operator="equal">
      <formula>D7</formula>
    </cfRule>
  </conditionalFormatting>
  <conditionalFormatting sqref="B15">
    <cfRule type="cellIs" dxfId="69" priority="46" operator="lessThan">
      <formula>0.3*$D$8</formula>
    </cfRule>
    <cfRule type="cellIs" dxfId="68" priority="47" operator="greaterThan">
      <formula>0.4*$D$8</formula>
    </cfRule>
  </conditionalFormatting>
  <conditionalFormatting sqref="B9 D9">
    <cfRule type="containsBlanks" dxfId="67" priority="17">
      <formula>LEN(TRIM(B9))=0</formula>
    </cfRule>
    <cfRule type="cellIs" dxfId="66" priority="30" operator="equal">
      <formula>0</formula>
    </cfRule>
    <cfRule type="cellIs" dxfId="65" priority="31" operator="between">
      <formula>0.01*$B$8</formula>
      <formula>$B$8*0.0699</formula>
    </cfRule>
    <cfRule type="cellIs" dxfId="64" priority="56" operator="greaterThanOrEqual">
      <formula>$B$8*0.07</formula>
    </cfRule>
  </conditionalFormatting>
  <conditionalFormatting sqref="B31">
    <cfRule type="containsBlanks" dxfId="63" priority="1">
      <formula>LEN(TRIM(B31))=0</formula>
    </cfRule>
    <cfRule type="cellIs" dxfId="62" priority="2" operator="greaterThan">
      <formula>3</formula>
    </cfRule>
    <cfRule type="cellIs" dxfId="61" priority="3" operator="between">
      <formula>2</formula>
      <formula>3</formula>
    </cfRule>
    <cfRule type="cellIs" dxfId="60" priority="4" operator="lessThan">
      <formula>2</formula>
    </cfRule>
  </conditionalFormatting>
  <hyperlinks>
    <hyperlink ref="B3" r:id="rId1"/>
  </hyperlinks>
  <printOptions horizontalCentered="1" gridLines="1"/>
  <pageMargins left="0.7" right="0.7" top="0.75" bottom="0.75" header="0" footer="0"/>
  <pageSetup paperSize="9" fitToHeight="0" pageOrder="overThenDown" orientation="portrait" cellComments="atEnd"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50" operator="containsText" id="{A339DF53-9D8A-4425-A7D8-C12B63F3DE6C}">
            <xm:f>NOT(ISERROR(SEARCH("oui",B34)))</xm:f>
            <xm:f>"oui"</xm:f>
            <x14:dxf>
              <fill>
                <patternFill>
                  <bgColor rgb="FF00B050"/>
                </patternFill>
              </fill>
            </x14:dxf>
          </x14:cfRule>
          <x14:cfRule type="containsText" priority="51" operator="containsText" id="{ED12FB16-6DC6-4552-8F26-FE0B2A270C2A}">
            <xm:f>NOT(ISERROR(SEARCH("non",B34)))</xm:f>
            <xm:f>"non"</xm:f>
            <x14:dxf>
              <fill>
                <patternFill>
                  <bgColor rgb="FFFF0000"/>
                </patternFill>
              </fill>
              <border>
                <left style="thin">
                  <color rgb="FF9C0006"/>
                </left>
                <right style="thin">
                  <color rgb="FF9C0006"/>
                </right>
                <top style="thin">
                  <color rgb="FF9C0006"/>
                </top>
                <bottom style="thin">
                  <color rgb="FF9C0006"/>
                </bottom>
                <vertical/>
                <horizontal/>
              </border>
            </x14:dxf>
          </x14:cfRule>
          <xm:sqref>B34</xm:sqref>
        </x14:conditionalFormatting>
        <x14:conditionalFormatting xmlns:xm="http://schemas.microsoft.com/office/excel/2006/main">
          <x14:cfRule type="containsText" priority="48" operator="containsText" id="{CA555C0C-C155-464D-AA18-238E200B71FE}">
            <xm:f>NOT(ISERROR(SEARCH("oui",B27)))</xm:f>
            <xm:f>"oui"</xm:f>
            <x14:dxf>
              <fill>
                <patternFill>
                  <bgColor rgb="FF00B050"/>
                </patternFill>
              </fill>
            </x14:dxf>
          </x14:cfRule>
          <x14:cfRule type="containsText" priority="49" operator="containsText" id="{AD4486C5-755A-45E8-A738-4C8B281ADDFF}">
            <xm:f>NOT(ISERROR(SEARCH("non",B27)))</xm:f>
            <xm:f>"non"</xm:f>
            <x14:dxf>
              <fill>
                <patternFill>
                  <bgColor rgb="FFFF0000"/>
                </patternFill>
              </fill>
            </x14:dxf>
          </x14:cfRule>
          <xm:sqref>B27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Z1027"/>
  <sheetViews>
    <sheetView tabSelected="1" topLeftCell="A23" workbookViewId="0">
      <selection activeCell="C47" sqref="C47"/>
    </sheetView>
  </sheetViews>
  <sheetFormatPr baseColWidth="10" defaultColWidth="12.6640625" defaultRowHeight="15.75" customHeight="1" x14ac:dyDescent="0.25"/>
  <cols>
    <col min="1" max="1" width="50" style="43" customWidth="1"/>
    <col min="2" max="2" width="12.6640625" style="43"/>
    <col min="3" max="3" width="29" style="43" customWidth="1"/>
    <col min="4" max="4" width="12.6640625" style="43"/>
    <col min="5" max="5" width="22.21875" style="43" customWidth="1"/>
    <col min="6" max="16384" width="12.6640625" style="43"/>
  </cols>
  <sheetData>
    <row r="1" spans="1:26" ht="15.75" customHeight="1" x14ac:dyDescent="0.35">
      <c r="A1" s="84" t="s">
        <v>53</v>
      </c>
      <c r="B1" s="85"/>
      <c r="C1" s="85"/>
      <c r="D1" s="85"/>
      <c r="E1" s="85"/>
      <c r="F1" s="8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35">
      <c r="A2" s="87" t="s">
        <v>0</v>
      </c>
      <c r="B2" s="88"/>
      <c r="C2" s="88"/>
      <c r="D2" s="88"/>
      <c r="E2" s="88"/>
      <c r="F2" s="89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45">
      <c r="A3" s="2"/>
      <c r="B3" s="90" t="s">
        <v>1</v>
      </c>
      <c r="C3" s="91"/>
      <c r="D3" s="91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1.6" customHeight="1" x14ac:dyDescent="0.3">
      <c r="A5" s="50" t="s">
        <v>50</v>
      </c>
      <c r="B5" s="111"/>
      <c r="C5" s="112"/>
      <c r="D5" s="112"/>
      <c r="E5" s="112"/>
      <c r="F5" s="11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s="48" customFormat="1" ht="15.75" customHeight="1" x14ac:dyDescent="0.35">
      <c r="A6" s="104"/>
      <c r="B6" s="105"/>
      <c r="C6" s="105"/>
      <c r="D6" s="105"/>
      <c r="E6" s="105"/>
      <c r="F6" s="105"/>
      <c r="G6" s="105"/>
      <c r="H6" s="10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3">
      <c r="A7" s="30" t="s">
        <v>25</v>
      </c>
      <c r="B7" s="56"/>
      <c r="C7" s="29" t="s">
        <v>48</v>
      </c>
      <c r="D7" s="74"/>
      <c r="E7" s="30" t="s">
        <v>19</v>
      </c>
      <c r="F7" s="57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3">
      <c r="A8" s="36" t="s">
        <v>23</v>
      </c>
      <c r="B8" s="57"/>
      <c r="C8" s="29" t="s">
        <v>49</v>
      </c>
      <c r="D8" s="75"/>
      <c r="E8" s="29" t="s">
        <v>2</v>
      </c>
      <c r="F8" s="37" t="e">
        <f>(B8/F7)</f>
        <v>#DIV/0!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3">
      <c r="A9" s="36" t="s">
        <v>24</v>
      </c>
      <c r="B9" s="57"/>
      <c r="C9" s="30" t="s">
        <v>29</v>
      </c>
      <c r="D9" s="57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3">
      <c r="A10" s="22" t="s">
        <v>31</v>
      </c>
      <c r="B10" s="20"/>
      <c r="C10" s="15"/>
      <c r="D10" s="19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3">
      <c r="A11" s="39" t="s">
        <v>32</v>
      </c>
      <c r="B11" s="57"/>
      <c r="C11" s="40" t="s">
        <v>33</v>
      </c>
      <c r="D11" s="59"/>
      <c r="E11" s="45"/>
      <c r="F11" s="46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3">
      <c r="A12" s="39" t="s">
        <v>40</v>
      </c>
      <c r="B12" s="57"/>
      <c r="C12" s="40" t="s">
        <v>39</v>
      </c>
      <c r="D12" s="59"/>
      <c r="E12" s="45"/>
      <c r="F12" s="46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3">
      <c r="A13" s="3"/>
      <c r="B13" s="16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3">
      <c r="A14" s="24" t="s">
        <v>46</v>
      </c>
      <c r="B14" s="57"/>
      <c r="C14" s="29" t="s">
        <v>36</v>
      </c>
      <c r="D14" s="60"/>
      <c r="E14" s="2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3">
      <c r="A15" s="24" t="s">
        <v>47</v>
      </c>
      <c r="B15" s="57"/>
      <c r="C15" s="44" t="s">
        <v>37</v>
      </c>
      <c r="D15" s="60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thickBot="1" x14ac:dyDescent="0.35">
      <c r="A16" s="24" t="s">
        <v>44</v>
      </c>
      <c r="B16" s="81"/>
      <c r="C16" s="29" t="s">
        <v>38</v>
      </c>
      <c r="D16" s="60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3">
      <c r="A17" s="24" t="s">
        <v>45</v>
      </c>
      <c r="B17" s="81"/>
      <c r="C17" s="29" t="s">
        <v>35</v>
      </c>
      <c r="D17" s="60"/>
      <c r="E17" s="53" t="s">
        <v>28</v>
      </c>
      <c r="F17" s="106" t="e">
        <f>5/7*(IF(B15/D8&gt;0.4,1,IF(B15/D8&lt;0.3,0,0.5))+IF(D8&gt;D7,1,IF(D8=D7,0,IF(D8&lt;D7,-0.5)))+IF(B16="oui",0.5,0)++IF(B17="oui",0.5,0)+IF(B15="oui",1,IF(B15="non",0))+IF(B9/B8&gt;=0.07,1,IF(B9/B8=0,0,0.5)) +IF(D9/B8&gt;0.07,1,IF(D9/B8=0,0,0.5)) +IF(B8&gt;B7,1,IF(B8=B7,0,IF(B8&lt;B7,-0.5)))    +IF(F8&gt;7,1,IF(F8&lt;4,0,0.5)))</f>
        <v>#DIV/0!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thickBot="1" x14ac:dyDescent="0.35">
      <c r="C18" s="30" t="s">
        <v>20</v>
      </c>
      <c r="D18" s="38">
        <f>SUM(D14:D17)</f>
        <v>0</v>
      </c>
      <c r="E18" s="54" t="s">
        <v>34</v>
      </c>
      <c r="F18" s="107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6.2" customHeight="1" x14ac:dyDescent="0.3">
      <c r="C19" s="1"/>
      <c r="D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4" x14ac:dyDescent="0.3">
      <c r="A20" s="4"/>
      <c r="B20" s="5"/>
      <c r="C20" s="5"/>
      <c r="D20" s="5"/>
      <c r="E20" s="5"/>
      <c r="F20" s="5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4" x14ac:dyDescent="0.3">
      <c r="A21" s="6" t="s">
        <v>6</v>
      </c>
      <c r="B21" s="62"/>
      <c r="C21" s="62"/>
      <c r="D21" s="62"/>
      <c r="E21" s="62"/>
      <c r="F21" s="63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4" x14ac:dyDescent="0.3">
      <c r="A22" s="61"/>
      <c r="B22" s="62"/>
      <c r="C22" s="62"/>
      <c r="D22" s="62"/>
      <c r="E22" s="62"/>
      <c r="F22" s="63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4" x14ac:dyDescent="0.3">
      <c r="A23" s="61"/>
      <c r="B23" s="62"/>
      <c r="C23" s="62"/>
      <c r="D23" s="62"/>
      <c r="E23" s="62"/>
      <c r="F23" s="63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4" x14ac:dyDescent="0.3">
      <c r="A24" s="61"/>
      <c r="B24" s="62"/>
      <c r="C24" s="62"/>
      <c r="D24" s="62"/>
      <c r="E24" s="62"/>
      <c r="F24" s="63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4" x14ac:dyDescent="0.3">
      <c r="A25" s="64"/>
      <c r="B25" s="65"/>
      <c r="C25" s="65"/>
      <c r="D25" s="65"/>
      <c r="E25" s="65"/>
      <c r="F25" s="66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4" x14ac:dyDescent="0.3">
      <c r="A26" s="2"/>
      <c r="B26" s="7"/>
      <c r="C26" s="2"/>
      <c r="D26" s="8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4" x14ac:dyDescent="0.3">
      <c r="A27" s="28" t="s">
        <v>7</v>
      </c>
      <c r="B27" s="67"/>
      <c r="C27" s="28" t="s">
        <v>8</v>
      </c>
      <c r="D27" s="95"/>
      <c r="E27" s="96"/>
      <c r="F27" s="97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4" x14ac:dyDescent="0.3">
      <c r="A28" s="9"/>
      <c r="B28" s="10"/>
      <c r="C28" s="9"/>
      <c r="D28" s="8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4" x14ac:dyDescent="0.3">
      <c r="A29" s="11" t="s">
        <v>52</v>
      </c>
      <c r="B29" s="72"/>
      <c r="C29" s="12" t="s">
        <v>56</v>
      </c>
      <c r="D29" s="8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4" x14ac:dyDescent="0.3">
      <c r="A30" s="11" t="s">
        <v>9</v>
      </c>
      <c r="B30" s="73"/>
      <c r="C30" s="12" t="s">
        <v>56</v>
      </c>
      <c r="D30" s="8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s="55" customFormat="1" ht="14.4" x14ac:dyDescent="0.3">
      <c r="A31" s="82" t="s">
        <v>11</v>
      </c>
      <c r="B31" s="83"/>
      <c r="C31" s="12" t="s">
        <v>56</v>
      </c>
      <c r="D31" s="8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4" x14ac:dyDescent="0.3">
      <c r="A32" s="82" t="s">
        <v>10</v>
      </c>
      <c r="B32" s="83"/>
      <c r="C32" s="12" t="s">
        <v>56</v>
      </c>
      <c r="D32" s="8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x14ac:dyDescent="0.35">
      <c r="A33" s="27" t="s">
        <v>12</v>
      </c>
      <c r="B33" s="34">
        <f>SUM(B29:B32)/4</f>
        <v>0</v>
      </c>
      <c r="C33" s="14" t="s">
        <v>13</v>
      </c>
      <c r="D33" s="8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6" x14ac:dyDescent="0.3">
      <c r="A34" s="24" t="s">
        <v>18</v>
      </c>
      <c r="B34" s="57"/>
      <c r="C34" s="2"/>
      <c r="D34" s="8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4" x14ac:dyDescent="0.3">
      <c r="A35" s="2"/>
      <c r="B35" s="7"/>
      <c r="C35" s="2"/>
      <c r="D35" s="8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6" x14ac:dyDescent="0.3">
      <c r="A36" s="31" t="s">
        <v>26</v>
      </c>
      <c r="B36" s="68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6" x14ac:dyDescent="0.3">
      <c r="A37" s="24" t="s">
        <v>14</v>
      </c>
      <c r="B37" s="69"/>
      <c r="C37" s="32" t="s">
        <v>15</v>
      </c>
      <c r="D37" s="33" t="e">
        <f>B37/B36</f>
        <v>#DIV/0!</v>
      </c>
      <c r="E37" s="30" t="s">
        <v>27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6" x14ac:dyDescent="0.3">
      <c r="A38" s="24" t="s">
        <v>16</v>
      </c>
      <c r="B38" s="69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6" x14ac:dyDescent="0.3">
      <c r="A39" s="24" t="s">
        <v>17</v>
      </c>
      <c r="B39" s="69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6.2" thickBot="1" x14ac:dyDescent="0.35">
      <c r="A40" s="1"/>
      <c r="B40" s="18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6" x14ac:dyDescent="0.3">
      <c r="A41" s="24" t="s">
        <v>5</v>
      </c>
      <c r="B41" s="71"/>
      <c r="C41" s="23" t="s">
        <v>30</v>
      </c>
      <c r="D41" s="92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6.2" thickBot="1" x14ac:dyDescent="0.35">
      <c r="A42" s="24" t="s">
        <v>41</v>
      </c>
      <c r="B42" s="71"/>
      <c r="C42" s="25" t="s">
        <v>57</v>
      </c>
      <c r="D42" s="93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4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4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4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4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4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4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4" x14ac:dyDescent="0.3">
      <c r="A49" s="1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4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4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4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4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4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4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4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4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4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4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4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4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4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4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4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4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4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4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4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4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4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4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4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4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4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4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4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4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4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4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4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4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4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4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4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4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4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4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4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4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4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4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4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4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4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4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4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4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4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4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4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4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4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4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4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4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4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4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4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4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4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4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4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4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4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4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4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4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4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4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4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4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4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4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4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4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4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4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4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4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4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4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4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4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4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4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4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4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4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4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4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4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4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4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4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4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4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4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4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4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4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4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4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4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4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4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4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4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4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4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4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4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4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4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4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4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4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4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4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4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4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4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4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4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4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4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4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4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4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4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4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4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4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4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4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4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4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4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4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4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4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4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4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4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4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4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4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4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4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4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4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4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4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4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4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4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4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4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4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4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4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4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4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4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4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4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4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4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4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4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4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4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4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4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4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4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4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4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4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4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4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4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4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4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4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4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4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4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4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4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4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4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4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4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4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4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4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4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4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4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4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4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4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4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4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4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4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4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4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4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4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4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4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4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4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4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4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4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4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4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4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4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4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4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4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4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4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4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4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4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4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4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4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4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4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4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4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4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4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4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4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4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4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4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4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4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4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4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4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4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4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4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4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4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4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4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4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4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4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4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4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4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4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4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4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4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4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4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4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4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4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4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4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4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4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4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4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4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4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4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4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4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4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4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4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4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4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4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4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4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4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4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4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4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4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4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4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4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4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4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4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4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4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4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4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4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4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4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4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4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4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4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4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4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4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4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4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4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4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4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4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4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4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4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4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4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4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4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4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4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4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4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4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4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4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4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4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4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4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4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4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4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4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4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4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4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4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4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4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4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4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4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4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4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4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4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4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4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4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4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4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4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4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4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4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4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4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4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4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4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4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4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4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4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4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4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4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4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4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4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4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4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4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4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4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4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4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4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4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4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4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4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4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4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4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4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4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4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4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4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4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4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4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4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4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4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4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4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4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4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4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4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4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4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4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4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4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4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4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4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4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4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4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4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4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4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4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4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4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4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4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4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4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4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4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4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4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4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4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4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4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4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4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4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4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4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4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4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4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4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4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4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4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4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4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4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4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4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4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4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4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4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4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4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4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4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4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4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4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4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4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4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4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4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4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4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4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4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4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4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4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4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4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4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4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4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4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4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4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4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4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4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4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4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4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4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4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4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4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4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4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4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4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4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4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4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4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4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4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4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4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4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4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4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4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4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4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4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4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4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4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4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4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4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4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4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4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4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4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4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4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4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4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4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4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4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4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4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4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4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4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4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4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4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4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4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4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4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4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4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4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4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4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4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4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4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4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4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4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4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4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4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4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4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4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4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4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4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4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4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4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4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4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4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4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4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4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4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4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4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4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4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4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4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4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4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4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4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4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4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4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4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4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4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4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4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4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4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4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4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4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4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4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4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4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4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4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4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4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4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4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4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4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4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4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4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4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4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4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4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4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4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4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4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4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4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4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4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4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4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4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4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4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4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4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4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4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4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4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4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4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4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4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4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4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4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4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4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4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4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4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4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4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4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4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4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4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4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4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4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4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4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4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4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4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4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4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4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4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4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4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4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4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4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4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4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4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4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4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4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4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4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4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4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4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4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4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4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4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4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4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4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4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4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4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4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4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4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4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4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4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4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4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4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4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4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4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4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4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4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4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4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4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4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4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4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4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4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4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4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4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4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4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4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4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4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4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4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4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4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4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4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4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4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4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4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4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4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4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4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4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4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4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4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4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4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4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4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4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4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4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4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4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4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4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4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4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4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4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4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4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4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4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4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4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4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4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4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4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4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4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4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4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4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4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4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4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4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4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4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4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4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4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4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4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4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4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4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4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4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4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4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4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4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4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4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4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4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4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4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4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4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4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4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4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4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4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4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4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4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4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4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4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4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4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4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4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4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4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4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4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4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4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4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4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4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4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4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4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4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4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4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4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4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4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4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4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4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4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4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4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4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4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4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4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4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4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4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4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4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4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4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4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4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4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4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4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4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4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4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4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4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4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4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4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4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4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4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4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4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4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4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4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4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4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4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4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4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4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4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4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4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4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4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4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4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4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4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4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4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4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4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4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4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4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4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4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4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4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4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4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4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4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4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4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4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4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4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4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4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4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4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4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4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4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4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4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4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4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4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4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4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4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4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4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4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4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4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4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4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4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4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4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4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4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4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4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4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4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4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4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4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4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4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4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4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4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4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4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4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4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4.4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4.4" x14ac:dyDescent="0.3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4.4" x14ac:dyDescent="0.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4.4" x14ac:dyDescent="0.3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4.4" x14ac:dyDescent="0.3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4.4" x14ac:dyDescent="0.3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4.4" x14ac:dyDescent="0.3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4.4" x14ac:dyDescent="0.3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4.4" x14ac:dyDescent="0.3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4.4" x14ac:dyDescent="0.3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4.4" x14ac:dyDescent="0.3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4.4" x14ac:dyDescent="0.3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4.4" x14ac:dyDescent="0.3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4.4" x14ac:dyDescent="0.3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4.4" x14ac:dyDescent="0.3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4.4" x14ac:dyDescent="0.3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4.4" x14ac:dyDescent="0.3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14.4" x14ac:dyDescent="0.3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14.4" x14ac:dyDescent="0.3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14.4" x14ac:dyDescent="0.3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14.4" x14ac:dyDescent="0.3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14.4" x14ac:dyDescent="0.3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14.4" x14ac:dyDescent="0.3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14.4" x14ac:dyDescent="0.3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14.4" x14ac:dyDescent="0.3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14.4" x14ac:dyDescent="0.3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14.4" x14ac:dyDescent="0.3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</sheetData>
  <sheetProtection password="CA4B" sheet="1" objects="1" scenarios="1"/>
  <mergeCells count="8">
    <mergeCell ref="D41:D42"/>
    <mergeCell ref="B5:F5"/>
    <mergeCell ref="A6:H6"/>
    <mergeCell ref="A1:F1"/>
    <mergeCell ref="A2:F2"/>
    <mergeCell ref="B3:D3"/>
    <mergeCell ref="F17:F18"/>
    <mergeCell ref="D27:F27"/>
  </mergeCells>
  <conditionalFormatting sqref="F8">
    <cfRule type="cellIs" dxfId="55" priority="60" operator="greaterThan">
      <formula>7</formula>
    </cfRule>
    <cfRule type="cellIs" dxfId="54" priority="61" operator="between">
      <formula>4</formula>
      <formula>7</formula>
    </cfRule>
    <cfRule type="cellIs" dxfId="53" priority="62" operator="lessThan">
      <formula>4</formula>
    </cfRule>
  </conditionalFormatting>
  <conditionalFormatting sqref="D37">
    <cfRule type="cellIs" dxfId="52" priority="72" operator="greaterThan">
      <formula>0.5</formula>
    </cfRule>
    <cfRule type="cellIs" dxfId="51" priority="73" operator="lessThanOrEqual">
      <formula>0.5</formula>
    </cfRule>
    <cfRule type="containsErrors" dxfId="50" priority="76">
      <formula>ISERROR(D37)</formula>
    </cfRule>
  </conditionalFormatting>
  <conditionalFormatting sqref="B29:B30 B32:B33">
    <cfRule type="containsBlanks" dxfId="49" priority="47">
      <formula>LEN(TRIM(B29))=0</formula>
    </cfRule>
    <cfRule type="cellIs" dxfId="48" priority="53" operator="greaterThan">
      <formula>3</formula>
    </cfRule>
    <cfRule type="cellIs" dxfId="47" priority="54" operator="between">
      <formula>2</formula>
      <formula>3</formula>
    </cfRule>
    <cfRule type="cellIs" dxfId="46" priority="71" operator="lessThan">
      <formula>2</formula>
    </cfRule>
  </conditionalFormatting>
  <conditionalFormatting sqref="B41">
    <cfRule type="containsBlanks" dxfId="45" priority="48">
      <formula>LEN(TRIM(B41))=0</formula>
    </cfRule>
    <cfRule type="cellIs" dxfId="44" priority="49" operator="lessThan">
      <formula>1*$B$42</formula>
    </cfRule>
    <cfRule type="cellIs" dxfId="43" priority="59" operator="greaterThanOrEqual">
      <formula>1*$B$42</formula>
    </cfRule>
  </conditionalFormatting>
  <conditionalFormatting sqref="B8">
    <cfRule type="containsBlanks" dxfId="42" priority="55">
      <formula>LEN(TRIM(B8))=0</formula>
    </cfRule>
    <cfRule type="cellIs" dxfId="41" priority="56" operator="lessThan">
      <formula>$B$7</formula>
    </cfRule>
    <cfRule type="cellIs" dxfId="40" priority="57" operator="equal">
      <formula>$B$7</formula>
    </cfRule>
    <cfRule type="cellIs" dxfId="39" priority="58" operator="greaterThan">
      <formula>$B$7</formula>
    </cfRule>
  </conditionalFormatting>
  <conditionalFormatting sqref="B34">
    <cfRule type="containsBlanks" dxfId="38" priority="45">
      <formula>LEN(TRIM(B34))=0</formula>
    </cfRule>
  </conditionalFormatting>
  <conditionalFormatting sqref="B15">
    <cfRule type="containsBlanks" dxfId="37" priority="6">
      <formula>LEN(TRIM(B15))=0</formula>
    </cfRule>
    <cfRule type="cellIs" dxfId="36" priority="37" operator="between">
      <formula>0.3*$D$8</formula>
      <formula>0.4*$D$8</formula>
    </cfRule>
  </conditionalFormatting>
  <conditionalFormatting sqref="F17">
    <cfRule type="cellIs" dxfId="35" priority="38" operator="between">
      <formula>2</formula>
      <formula>3</formula>
    </cfRule>
    <cfRule type="cellIs" dxfId="34" priority="39" operator="lessThan">
      <formula>2</formula>
    </cfRule>
    <cfRule type="cellIs" dxfId="33" priority="40" operator="greaterThan">
      <formula>3</formula>
    </cfRule>
  </conditionalFormatting>
  <conditionalFormatting sqref="B27">
    <cfRule type="containsBlanks" dxfId="32" priority="26">
      <formula>LEN(TRIM(B27))=0</formula>
    </cfRule>
  </conditionalFormatting>
  <conditionalFormatting sqref="D41">
    <cfRule type="containsBlanks" dxfId="31" priority="34">
      <formula>LEN(TRIM(D41))=0</formula>
    </cfRule>
    <cfRule type="cellIs" dxfId="30" priority="35" operator="equal">
      <formula>0</formula>
    </cfRule>
    <cfRule type="cellIs" dxfId="29" priority="36" operator="greaterThan">
      <formula>0</formula>
    </cfRule>
  </conditionalFormatting>
  <conditionalFormatting sqref="B11">
    <cfRule type="containsBlanks" dxfId="28" priority="29">
      <formula>LEN(TRIM(B11))=0</formula>
    </cfRule>
    <cfRule type="containsText" dxfId="27" priority="30" operator="containsText" text="x">
      <formula>NOT(ISERROR(SEARCH("x",B11)))</formula>
    </cfRule>
  </conditionalFormatting>
  <conditionalFormatting sqref="D11">
    <cfRule type="containsBlanks" dxfId="26" priority="27">
      <formula>LEN(TRIM(D11))=0</formula>
    </cfRule>
    <cfRule type="containsText" dxfId="25" priority="28" operator="containsText" text="x">
      <formula>NOT(ISERROR(SEARCH("x",D11)))</formula>
    </cfRule>
  </conditionalFormatting>
  <conditionalFormatting sqref="B12">
    <cfRule type="containsBlanks" dxfId="24" priority="22">
      <formula>LEN(TRIM(B12))=0</formula>
    </cfRule>
    <cfRule type="containsText" dxfId="23" priority="23" operator="containsText" text="x">
      <formula>NOT(ISERROR(SEARCH("x",B12)))</formula>
    </cfRule>
  </conditionalFormatting>
  <conditionalFormatting sqref="D12">
    <cfRule type="containsBlanks" dxfId="22" priority="20">
      <formula>LEN(TRIM(D12))=0</formula>
    </cfRule>
    <cfRule type="containsText" dxfId="21" priority="21" operator="containsText" text="x">
      <formula>NOT(ISERROR(SEARCH("x",D12)))</formula>
    </cfRule>
  </conditionalFormatting>
  <conditionalFormatting sqref="B16:B17">
    <cfRule type="containsBlanks" dxfId="20" priority="14">
      <formula>LEN(TRIM(B16))=0</formula>
    </cfRule>
    <cfRule type="containsText" dxfId="19" priority="15" operator="containsText" text="NON">
      <formula>NOT(ISERROR(SEARCH("NON",B16)))</formula>
    </cfRule>
    <cfRule type="containsText" dxfId="18" priority="16" operator="containsText" text="OUI">
      <formula>NOT(ISERROR(SEARCH("OUI",B16)))</formula>
    </cfRule>
  </conditionalFormatting>
  <conditionalFormatting sqref="D8">
    <cfRule type="containsBlanks" dxfId="17" priority="7">
      <formula>LEN(TRIM(D8))=0</formula>
    </cfRule>
    <cfRule type="cellIs" dxfId="16" priority="8" operator="greaterThan">
      <formula>D7</formula>
    </cfRule>
    <cfRule type="cellIs" dxfId="15" priority="9" operator="lessThan">
      <formula>D7</formula>
    </cfRule>
    <cfRule type="cellIs" dxfId="14" priority="10" operator="equal">
      <formula>D7</formula>
    </cfRule>
  </conditionalFormatting>
  <conditionalFormatting sqref="B15">
    <cfRule type="cellIs" dxfId="13" priority="63" operator="lessThan">
      <formula>0.3*$D$8</formula>
    </cfRule>
    <cfRule type="cellIs" dxfId="12" priority="64" operator="greaterThan">
      <formula>0.4*$D$8</formula>
    </cfRule>
  </conditionalFormatting>
  <conditionalFormatting sqref="B9 D9">
    <cfRule type="containsBlanks" dxfId="11" priority="25">
      <formula>LEN(TRIM(B9))=0</formula>
    </cfRule>
    <cfRule type="cellIs" dxfId="10" priority="42" operator="equal">
      <formula>0</formula>
    </cfRule>
    <cfRule type="cellIs" dxfId="9" priority="43" operator="between">
      <formula>0.01*$B$8</formula>
      <formula>$B$8*0.0699</formula>
    </cfRule>
    <cfRule type="cellIs" dxfId="8" priority="78" operator="greaterThanOrEqual">
      <formula>$B$8*0.07</formula>
    </cfRule>
  </conditionalFormatting>
  <conditionalFormatting sqref="B31">
    <cfRule type="containsBlanks" dxfId="7" priority="1">
      <formula>LEN(TRIM(B31))=0</formula>
    </cfRule>
    <cfRule type="cellIs" dxfId="6" priority="2" operator="greaterThan">
      <formula>3</formula>
    </cfRule>
    <cfRule type="cellIs" dxfId="5" priority="3" operator="between">
      <formula>2</formula>
      <formula>3</formula>
    </cfRule>
    <cfRule type="cellIs" dxfId="4" priority="4" operator="lessThan">
      <formula>2</formula>
    </cfRule>
  </conditionalFormatting>
  <hyperlinks>
    <hyperlink ref="B3" r:id="rId1"/>
  </hyperlinks>
  <printOptions horizontalCentered="1" gridLines="1"/>
  <pageMargins left="0.7" right="0.7" top="0.75" bottom="0.75" header="0" footer="0"/>
  <pageSetup paperSize="9" fitToHeight="0" pageOrder="overThenDown" orientation="portrait" cellComments="atEnd"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67" operator="containsText" id="{BB6A1B4A-5E10-4E96-9772-3C5716E28C86}">
            <xm:f>NOT(ISERROR(SEARCH("oui",B34)))</xm:f>
            <xm:f>"oui"</xm:f>
            <x14:dxf>
              <fill>
                <patternFill>
                  <bgColor rgb="FF00B050"/>
                </patternFill>
              </fill>
            </x14:dxf>
          </x14:cfRule>
          <x14:cfRule type="containsText" priority="68" operator="containsText" id="{6C054B14-8E36-4E70-AB88-156659FA751A}">
            <xm:f>NOT(ISERROR(SEARCH("non",B34)))</xm:f>
            <xm:f>"non"</xm:f>
            <x14:dxf>
              <fill>
                <patternFill>
                  <bgColor rgb="FFFF0000"/>
                </patternFill>
              </fill>
              <border>
                <left style="thin">
                  <color rgb="FF9C0006"/>
                </left>
                <right style="thin">
                  <color rgb="FF9C0006"/>
                </right>
                <top style="thin">
                  <color rgb="FF9C0006"/>
                </top>
                <bottom style="thin">
                  <color rgb="FF9C0006"/>
                </bottom>
                <vertical/>
                <horizontal/>
              </border>
            </x14:dxf>
          </x14:cfRule>
          <xm:sqref>B34</xm:sqref>
        </x14:conditionalFormatting>
        <x14:conditionalFormatting xmlns:xm="http://schemas.microsoft.com/office/excel/2006/main">
          <x14:cfRule type="containsText" priority="65" operator="containsText" id="{83E2997F-44C1-47FF-984B-5CB5EA1A61BE}">
            <xm:f>NOT(ISERROR(SEARCH("oui",B27)))</xm:f>
            <xm:f>"oui"</xm:f>
            <x14:dxf>
              <fill>
                <patternFill>
                  <bgColor rgb="FF00B050"/>
                </patternFill>
              </fill>
            </x14:dxf>
          </x14:cfRule>
          <x14:cfRule type="containsText" priority="66" operator="containsText" id="{C6D6B84C-9246-4B1B-9B7B-0C1FF7D1FC92}">
            <xm:f>NOT(ISERROR(SEARCH("non",B27)))</xm:f>
            <xm:f>"non"</xm:f>
            <x14:dxf>
              <fill>
                <patternFill>
                  <bgColor rgb="FFFF0000"/>
                </patternFill>
              </fill>
            </x14:dxf>
          </x14:cfRule>
          <xm:sqref>B27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Club</vt:lpstr>
      <vt:lpstr>CDB</vt:lpstr>
      <vt:lpstr>Ligue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PROPRIETAIRE</dc:creator>
  <cp:lastModifiedBy>PROPRIETAIRE</cp:lastModifiedBy>
  <dcterms:created xsi:type="dcterms:W3CDTF">2023-03-14T12:43:58Z</dcterms:created>
  <dcterms:modified xsi:type="dcterms:W3CDTF">2023-05-03T18:04:23Z</dcterms:modified>
</cp:coreProperties>
</file>